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eur\Desktop\"/>
    </mc:Choice>
  </mc:AlternateContent>
  <bookViews>
    <workbookView xWindow="0" yWindow="0" windowWidth="28800" windowHeight="12435"/>
  </bookViews>
  <sheets>
    <sheet name="Justificatif décompte RHT" sheetId="1" r:id="rId1"/>
    <sheet name="Calcul indemnités RHT à verser" sheetId="3" r:id="rId2"/>
    <sheet name="Feuil2" sheetId="2" state="hidden" r:id="rId3"/>
  </sheets>
  <definedNames>
    <definedName name="_xlnm.Print_Area" localSheetId="1">'Calcul indemnités RHT à verser'!$A$1:$K$45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4" i="1" l="1"/>
  <c r="N15" i="1"/>
  <c r="N17" i="1"/>
  <c r="N18" i="1"/>
  <c r="N19" i="1"/>
  <c r="N20" i="1"/>
  <c r="N21" i="1"/>
  <c r="N22" i="1"/>
  <c r="N23" i="1"/>
  <c r="N24" i="1"/>
  <c r="N25" i="1"/>
  <c r="N26" i="1"/>
  <c r="N27" i="1"/>
  <c r="N28" i="1"/>
  <c r="N29" i="1"/>
  <c r="N30" i="1"/>
  <c r="N31" i="1"/>
  <c r="N32" i="1"/>
  <c r="N33" i="1"/>
  <c r="N34" i="1"/>
  <c r="N35" i="1"/>
  <c r="N36" i="1"/>
  <c r="N37" i="1"/>
  <c r="N38" i="1"/>
  <c r="N39" i="1"/>
  <c r="N40" i="1"/>
  <c r="N41" i="1"/>
  <c r="N42" i="1"/>
  <c r="N43" i="1"/>
  <c r="N16" i="1"/>
  <c r="J10" i="3" l="1"/>
  <c r="K10" i="3" s="1"/>
  <c r="J9" i="3"/>
  <c r="K9" i="3" s="1"/>
  <c r="J8" i="3"/>
  <c r="K8" i="3" s="1"/>
  <c r="N13" i="1"/>
  <c r="A4" i="3" l="1"/>
  <c r="A5" i="3"/>
  <c r="A3" i="3"/>
  <c r="A8" i="3"/>
  <c r="B8" i="3"/>
  <c r="C8" i="3"/>
  <c r="D8" i="3"/>
  <c r="E8" i="3"/>
  <c r="A9" i="3"/>
  <c r="B9" i="3"/>
  <c r="C9" i="3"/>
  <c r="D9" i="3"/>
  <c r="E9" i="3"/>
  <c r="A10" i="3"/>
  <c r="B10" i="3"/>
  <c r="C10" i="3"/>
  <c r="D10" i="3"/>
  <c r="E10" i="3"/>
  <c r="A11" i="3"/>
  <c r="B11" i="3"/>
  <c r="C11" i="3"/>
  <c r="D11" i="3"/>
  <c r="E11" i="3"/>
  <c r="A12" i="3"/>
  <c r="B12" i="3"/>
  <c r="C12" i="3"/>
  <c r="D12" i="3"/>
  <c r="E12" i="3"/>
  <c r="C4" i="3" l="1"/>
  <c r="C5" i="3"/>
  <c r="C3" i="3"/>
  <c r="A13" i="3"/>
  <c r="A14" i="3"/>
  <c r="A15" i="3"/>
  <c r="A16" i="3"/>
  <c r="A17" i="3"/>
  <c r="A18" i="3"/>
  <c r="A19" i="3"/>
  <c r="A20" i="3"/>
  <c r="A21" i="3"/>
  <c r="A22" i="3"/>
  <c r="A23" i="3"/>
  <c r="A24" i="3"/>
  <c r="A25" i="3"/>
  <c r="A26" i="3"/>
  <c r="A27" i="3"/>
  <c r="A28" i="3"/>
  <c r="A29" i="3"/>
  <c r="A30" i="3"/>
  <c r="A31" i="3"/>
  <c r="A32" i="3"/>
  <c r="A33" i="3"/>
  <c r="A34" i="3"/>
  <c r="A35" i="3"/>
  <c r="A36" i="3"/>
  <c r="A37" i="3"/>
  <c r="A38" i="3"/>
  <c r="G7" i="3"/>
  <c r="F7" i="3"/>
  <c r="E7" i="3"/>
  <c r="C7" i="3"/>
  <c r="D7" i="3"/>
  <c r="B7" i="3"/>
  <c r="A7" i="3"/>
  <c r="B13" i="3"/>
  <c r="C13" i="3"/>
  <c r="D13" i="3"/>
  <c r="E13" i="3"/>
  <c r="B14" i="3"/>
  <c r="C14" i="3"/>
  <c r="D14" i="3"/>
  <c r="E14" i="3"/>
  <c r="B15" i="3"/>
  <c r="C15" i="3"/>
  <c r="D15" i="3"/>
  <c r="E15" i="3"/>
  <c r="B16" i="3"/>
  <c r="C16" i="3"/>
  <c r="D16" i="3"/>
  <c r="E16" i="3"/>
  <c r="B17" i="3"/>
  <c r="C17" i="3"/>
  <c r="D17" i="3"/>
  <c r="E17" i="3"/>
  <c r="B18" i="3"/>
  <c r="C18" i="3"/>
  <c r="D18" i="3"/>
  <c r="E18" i="3"/>
  <c r="B19" i="3"/>
  <c r="C19" i="3"/>
  <c r="D19" i="3"/>
  <c r="E19" i="3"/>
  <c r="B20" i="3"/>
  <c r="C20" i="3"/>
  <c r="D20" i="3"/>
  <c r="E20" i="3"/>
  <c r="B21" i="3"/>
  <c r="C21" i="3"/>
  <c r="D21" i="3"/>
  <c r="E21" i="3"/>
  <c r="B22" i="3"/>
  <c r="C22" i="3"/>
  <c r="D22" i="3"/>
  <c r="E22" i="3"/>
  <c r="B23" i="3"/>
  <c r="C23" i="3"/>
  <c r="D23" i="3"/>
  <c r="E23" i="3"/>
  <c r="B24" i="3"/>
  <c r="C24" i="3"/>
  <c r="D24" i="3"/>
  <c r="E24" i="3"/>
  <c r="B25" i="3"/>
  <c r="C25" i="3"/>
  <c r="D25" i="3"/>
  <c r="E25" i="3"/>
  <c r="B26" i="3"/>
  <c r="C26" i="3"/>
  <c r="D26" i="3"/>
  <c r="E26" i="3"/>
  <c r="B27" i="3"/>
  <c r="C27" i="3"/>
  <c r="D27" i="3"/>
  <c r="E27" i="3"/>
  <c r="B28" i="3"/>
  <c r="C28" i="3"/>
  <c r="D28" i="3"/>
  <c r="E28" i="3"/>
  <c r="B29" i="3"/>
  <c r="C29" i="3"/>
  <c r="D29" i="3"/>
  <c r="E29" i="3"/>
  <c r="B30" i="3"/>
  <c r="C30" i="3"/>
  <c r="D30" i="3"/>
  <c r="E30" i="3"/>
  <c r="B31" i="3"/>
  <c r="C31" i="3"/>
  <c r="D31" i="3"/>
  <c r="E31" i="3"/>
  <c r="B32" i="3"/>
  <c r="C32" i="3"/>
  <c r="D32" i="3"/>
  <c r="E32" i="3"/>
  <c r="B33" i="3"/>
  <c r="C33" i="3"/>
  <c r="D33" i="3"/>
  <c r="E33" i="3"/>
  <c r="B34" i="3"/>
  <c r="C34" i="3"/>
  <c r="D34" i="3"/>
  <c r="E34" i="3"/>
  <c r="B35" i="3"/>
  <c r="C35" i="3"/>
  <c r="D35" i="3"/>
  <c r="E35" i="3"/>
  <c r="B36" i="3"/>
  <c r="C36" i="3"/>
  <c r="D36" i="3"/>
  <c r="E36" i="3"/>
  <c r="B37" i="3"/>
  <c r="C37" i="3"/>
  <c r="D37" i="3"/>
  <c r="E37" i="3"/>
  <c r="B38" i="3"/>
  <c r="C38" i="3"/>
  <c r="D38" i="3"/>
  <c r="E38" i="3"/>
  <c r="G44" i="1"/>
  <c r="F44" i="1"/>
  <c r="F10" i="3"/>
  <c r="H10" i="3" s="1"/>
  <c r="F13" i="3" l="1"/>
  <c r="F16" i="3"/>
  <c r="F14" i="3"/>
  <c r="F11" i="3"/>
  <c r="F12" i="3"/>
  <c r="F15" i="3"/>
  <c r="H21" i="1"/>
  <c r="I21" i="1"/>
  <c r="G16" i="3" s="1"/>
  <c r="J16" i="3" s="1"/>
  <c r="K16" i="3" s="1"/>
  <c r="H19" i="1"/>
  <c r="H18" i="1"/>
  <c r="H17" i="1"/>
  <c r="I17" i="1" s="1"/>
  <c r="G12" i="3" s="1"/>
  <c r="J12" i="3" s="1"/>
  <c r="K12" i="3" s="1"/>
  <c r="H16" i="1"/>
  <c r="I16" i="1" s="1"/>
  <c r="G11" i="3" s="1"/>
  <c r="J11" i="3" s="1"/>
  <c r="H37" i="1"/>
  <c r="H35" i="1"/>
  <c r="H20" i="1"/>
  <c r="F9" i="3"/>
  <c r="H9" i="3" s="1"/>
  <c r="F38" i="3"/>
  <c r="F17" i="3"/>
  <c r="F18" i="3"/>
  <c r="H18" i="3" s="1"/>
  <c r="F19" i="3"/>
  <c r="F20" i="3"/>
  <c r="F21" i="3"/>
  <c r="F22" i="3"/>
  <c r="F23" i="3"/>
  <c r="F24" i="3"/>
  <c r="H24" i="3" s="1"/>
  <c r="F25" i="3"/>
  <c r="F26" i="3"/>
  <c r="H26" i="3" s="1"/>
  <c r="F27" i="3"/>
  <c r="H27" i="3" s="1"/>
  <c r="F28" i="3"/>
  <c r="H28" i="3" s="1"/>
  <c r="F29" i="3"/>
  <c r="H29" i="3" s="1"/>
  <c r="F30" i="3"/>
  <c r="F31" i="3"/>
  <c r="F32" i="3"/>
  <c r="H32" i="3" s="1"/>
  <c r="F33" i="3"/>
  <c r="F34" i="3"/>
  <c r="H34" i="3" s="1"/>
  <c r="F35" i="3"/>
  <c r="F36" i="3"/>
  <c r="H36" i="3" s="1"/>
  <c r="F37" i="3"/>
  <c r="I19" i="1"/>
  <c r="G14" i="3" s="1"/>
  <c r="J14" i="3" s="1"/>
  <c r="K14" i="3" s="1"/>
  <c r="I20" i="1"/>
  <c r="G15" i="3" s="1"/>
  <c r="J15" i="3" s="1"/>
  <c r="K15" i="3" s="1"/>
  <c r="H22" i="1"/>
  <c r="I22" i="1"/>
  <c r="G17" i="3" s="1"/>
  <c r="J17" i="3" s="1"/>
  <c r="K17" i="3" s="1"/>
  <c r="H23" i="1"/>
  <c r="I23" i="1"/>
  <c r="G18" i="3" s="1"/>
  <c r="J18" i="3" s="1"/>
  <c r="K18" i="3" s="1"/>
  <c r="H24" i="1"/>
  <c r="I24" i="1"/>
  <c r="G19" i="3" s="1"/>
  <c r="J19" i="3" s="1"/>
  <c r="K19" i="3" s="1"/>
  <c r="H25" i="1"/>
  <c r="I25" i="1"/>
  <c r="G20" i="3" s="1"/>
  <c r="J20" i="3" s="1"/>
  <c r="K20" i="3" s="1"/>
  <c r="H26" i="1"/>
  <c r="I26" i="1"/>
  <c r="G21" i="3" s="1"/>
  <c r="J21" i="3" s="1"/>
  <c r="K21" i="3" s="1"/>
  <c r="H27" i="1"/>
  <c r="I27" i="1"/>
  <c r="G22" i="3" s="1"/>
  <c r="J22" i="3" s="1"/>
  <c r="K22" i="3" s="1"/>
  <c r="H28" i="1"/>
  <c r="I28" i="1"/>
  <c r="G23" i="3" s="1"/>
  <c r="J23" i="3" s="1"/>
  <c r="K23" i="3" s="1"/>
  <c r="H29" i="1"/>
  <c r="I29" i="1"/>
  <c r="G24" i="3" s="1"/>
  <c r="J24" i="3" s="1"/>
  <c r="K24" i="3" s="1"/>
  <c r="H30" i="1"/>
  <c r="I30" i="1"/>
  <c r="G25" i="3" s="1"/>
  <c r="J25" i="3" s="1"/>
  <c r="K25" i="3" s="1"/>
  <c r="H31" i="1"/>
  <c r="I31" i="1"/>
  <c r="G26" i="3" s="1"/>
  <c r="J26" i="3" s="1"/>
  <c r="K26" i="3" s="1"/>
  <c r="H32" i="1"/>
  <c r="I32" i="1"/>
  <c r="G27" i="3" s="1"/>
  <c r="J27" i="3" s="1"/>
  <c r="K27" i="3" s="1"/>
  <c r="H33" i="1"/>
  <c r="I33" i="1"/>
  <c r="G28" i="3" s="1"/>
  <c r="J28" i="3" s="1"/>
  <c r="K28" i="3" s="1"/>
  <c r="H34" i="1"/>
  <c r="I34" i="1"/>
  <c r="G29" i="3" s="1"/>
  <c r="J29" i="3" s="1"/>
  <c r="K29" i="3" s="1"/>
  <c r="I35" i="1"/>
  <c r="G30" i="3" s="1"/>
  <c r="J30" i="3" s="1"/>
  <c r="K30" i="3" s="1"/>
  <c r="H36" i="1"/>
  <c r="I36" i="1"/>
  <c r="G31" i="3" s="1"/>
  <c r="J31" i="3" s="1"/>
  <c r="K31" i="3" s="1"/>
  <c r="I37" i="1"/>
  <c r="G32" i="3" s="1"/>
  <c r="J32" i="3" s="1"/>
  <c r="K32" i="3" s="1"/>
  <c r="H38" i="1"/>
  <c r="I38" i="1"/>
  <c r="G33" i="3" s="1"/>
  <c r="J33" i="3" s="1"/>
  <c r="K33" i="3" s="1"/>
  <c r="H39" i="1"/>
  <c r="I39" i="1"/>
  <c r="G34" i="3" s="1"/>
  <c r="J34" i="3" s="1"/>
  <c r="K34" i="3" s="1"/>
  <c r="H40" i="1"/>
  <c r="I40" i="1"/>
  <c r="G35" i="3" s="1"/>
  <c r="J35" i="3" s="1"/>
  <c r="K35" i="3" s="1"/>
  <c r="H41" i="1"/>
  <c r="I41" i="1"/>
  <c r="G36" i="3" s="1"/>
  <c r="J36" i="3" s="1"/>
  <c r="K36" i="3" s="1"/>
  <c r="H42" i="1"/>
  <c r="I42" i="1"/>
  <c r="G37" i="3" s="1"/>
  <c r="J37" i="3" s="1"/>
  <c r="K37" i="3" s="1"/>
  <c r="H43" i="1"/>
  <c r="H15" i="1"/>
  <c r="I15" i="1" s="1"/>
  <c r="G10" i="3" s="1"/>
  <c r="I10" i="3" s="1"/>
  <c r="F8" i="3"/>
  <c r="H8" i="3" s="1"/>
  <c r="H14" i="1"/>
  <c r="I14" i="1" s="1"/>
  <c r="G9" i="3" s="1"/>
  <c r="H13" i="1"/>
  <c r="I13" i="1" s="1"/>
  <c r="G8" i="3" s="1"/>
  <c r="I43" i="1"/>
  <c r="G38" i="3" s="1"/>
  <c r="J38" i="3" s="1"/>
  <c r="K38" i="3" s="1"/>
  <c r="H14" i="3" l="1"/>
  <c r="H15" i="3"/>
  <c r="H16" i="3"/>
  <c r="I31" i="3"/>
  <c r="H31" i="3"/>
  <c r="I19" i="3"/>
  <c r="H19" i="3"/>
  <c r="I30" i="3"/>
  <c r="H30" i="3"/>
  <c r="I22" i="3"/>
  <c r="H22" i="3"/>
  <c r="I35" i="3"/>
  <c r="H35" i="3"/>
  <c r="I23" i="3"/>
  <c r="H23" i="3"/>
  <c r="I37" i="3"/>
  <c r="H37" i="3"/>
  <c r="I33" i="3"/>
  <c r="H33" i="3"/>
  <c r="I25" i="3"/>
  <c r="H25" i="3"/>
  <c r="I21" i="3"/>
  <c r="H21" i="3"/>
  <c r="I20" i="3"/>
  <c r="H20" i="3"/>
  <c r="I38" i="3"/>
  <c r="H38" i="3"/>
  <c r="I17" i="3"/>
  <c r="H17" i="3"/>
  <c r="H11" i="3"/>
  <c r="H12" i="3"/>
  <c r="K11" i="3"/>
  <c r="I28" i="3"/>
  <c r="I36" i="3"/>
  <c r="I24" i="3"/>
  <c r="I32" i="3"/>
  <c r="I29" i="3"/>
  <c r="I27" i="3"/>
  <c r="I18" i="3"/>
  <c r="I26" i="3"/>
  <c r="I34" i="3"/>
  <c r="I9" i="3"/>
  <c r="I15" i="3"/>
  <c r="I14" i="3"/>
  <c r="H44" i="1"/>
  <c r="I44" i="1" s="1"/>
  <c r="I11" i="3"/>
  <c r="I12" i="3"/>
  <c r="I16" i="3"/>
  <c r="F39" i="3"/>
  <c r="I8" i="3"/>
  <c r="I18" i="1"/>
  <c r="G13" i="3" s="1"/>
  <c r="H13" i="3" s="1"/>
  <c r="N44" i="1"/>
  <c r="H39" i="3" l="1"/>
  <c r="I40" i="3" s="1"/>
  <c r="J13" i="3"/>
  <c r="I43" i="3"/>
  <c r="I13" i="3"/>
  <c r="I39" i="3" s="1"/>
  <c r="I41" i="3" l="1"/>
  <c r="I45" i="3" s="1"/>
  <c r="K13" i="3"/>
  <c r="K39" i="3" s="1"/>
  <c r="J39" i="3"/>
</calcChain>
</file>

<file path=xl/comments1.xml><?xml version="1.0" encoding="utf-8"?>
<comments xmlns="http://schemas.openxmlformats.org/spreadsheetml/2006/main">
  <authors>
    <author>Loic Bruttin</author>
  </authors>
  <commentList>
    <comment ref="H6" authorId="0" shapeId="0">
      <text>
        <r>
          <rPr>
            <sz val="9"/>
            <color indexed="81"/>
            <rFont val="Tahoma"/>
            <family val="2"/>
          </rPr>
          <t>L'écart entre les 2 calculs d'indemnités provient du fait que la caisse de chômage verse mensuellement l'indemnité pour les 13ème salaires et les autres composants du salaire (gratification, bonus,...).
Ces derniers seront versés par l'entreprise uniquement en fin d'année</t>
        </r>
      </text>
    </comment>
  </commentList>
</comments>
</file>

<file path=xl/sharedStrings.xml><?xml version="1.0" encoding="utf-8"?>
<sst xmlns="http://schemas.openxmlformats.org/spreadsheetml/2006/main" count="46" uniqueCount="41">
  <si>
    <t>Numéro AVS</t>
  </si>
  <si>
    <t>Nom</t>
  </si>
  <si>
    <t>Prénom</t>
  </si>
  <si>
    <t>Heures 
effectives</t>
  </si>
  <si>
    <t>Heures 
perdues</t>
  </si>
  <si>
    <t xml:space="preserve">Remarques : </t>
  </si>
  <si>
    <t>756.1234.5678.95</t>
  </si>
  <si>
    <t>Exemple</t>
  </si>
  <si>
    <t>un</t>
  </si>
  <si>
    <t>deux</t>
  </si>
  <si>
    <t>trois</t>
  </si>
  <si>
    <t>Justificatif des heures à effectuer normalement, des heures perdues pour des raisons économiques et de la somme des salaires</t>
  </si>
  <si>
    <t>No</t>
  </si>
  <si>
    <t>Date de 
naissance</t>
  </si>
  <si>
    <t>Heures 
à effectuer normalement</t>
  </si>
  <si>
    <t>TOTAUX</t>
  </si>
  <si>
    <t>Perte de travail 
en %</t>
  </si>
  <si>
    <t>Calcul des indemnités RHT à verser aux employés</t>
  </si>
  <si>
    <t>Mois :</t>
  </si>
  <si>
    <t>Période du :</t>
  </si>
  <si>
    <t>Salaires
déterminants pour le calcul de la perte de gain RHT</t>
  </si>
  <si>
    <t>Indemnités à verser par la caisse de chômage selon décompte détaillé</t>
  </si>
  <si>
    <t>Indemnités versés par la caisse de chômage selon décompte simplifié</t>
  </si>
  <si>
    <r>
      <rPr>
        <b/>
        <sz val="10"/>
        <color theme="1"/>
        <rFont val="Calibri"/>
        <family val="2"/>
        <scheme val="minor"/>
      </rPr>
      <t>Différence</t>
    </r>
    <r>
      <rPr>
        <b/>
        <sz val="11"/>
        <color theme="1"/>
        <rFont val="Calibri"/>
        <family val="2"/>
        <scheme val="minor"/>
      </rPr>
      <t xml:space="preserve"> </t>
    </r>
    <r>
      <rPr>
        <sz val="8"/>
        <color theme="1"/>
        <rFont val="Calibri"/>
        <family val="2"/>
        <scheme val="minor"/>
      </rPr>
      <t>("-" en défaveur de l'entreprise; "+" en faveur de l'entreprise)</t>
    </r>
  </si>
  <si>
    <t>Cotisations employeur AVS/AI/APG/AC (6.375%)</t>
  </si>
  <si>
    <t>Salaire brut période *</t>
  </si>
  <si>
    <t>IMPORTANT - Conserver vos tableaux de contrôle des heures de présence pour les collaborateurs selon les presciptions du SECO durant 5 ans</t>
  </si>
  <si>
    <t>Période au :</t>
  </si>
  <si>
    <t>Indemnité à 100% pour la période</t>
  </si>
  <si>
    <t>Indemnité à 80% pour la période</t>
  </si>
  <si>
    <t>CALCULS INDEMNITÉS RHT
POUR LE CALCUL DES SALAIRES</t>
  </si>
  <si>
    <t>CALCULS INDEMNITÉS RHT
À RECEVOIR PAR LA CAISSE</t>
  </si>
  <si>
    <r>
      <t xml:space="preserve">Autres composants de salaires </t>
    </r>
    <r>
      <rPr>
        <b/>
        <i/>
        <u/>
        <sz val="9"/>
        <color theme="1"/>
        <rFont val="Calibri"/>
        <family val="2"/>
        <scheme val="minor"/>
      </rPr>
      <t xml:space="preserve">par an </t>
    </r>
    <r>
      <rPr>
        <b/>
        <i/>
        <sz val="9"/>
        <color theme="1"/>
        <rFont val="Calibri"/>
        <family val="2"/>
        <scheme val="minor"/>
      </rPr>
      <t xml:space="preserve">
</t>
    </r>
    <r>
      <rPr>
        <i/>
        <sz val="9"/>
        <color theme="1"/>
        <rFont val="Calibri"/>
        <family val="2"/>
        <scheme val="minor"/>
      </rPr>
      <t>(gratification, bonus,...)</t>
    </r>
  </si>
  <si>
    <t xml:space="preserve">- Salaire mensuel maximum CHF 12'350.-- par personne </t>
  </si>
  <si>
    <t>- Pour les personnes avec pouvoirs de décision déterminants et leur conjoint un forfait de CHF 4'150.-- mensuel x 12 mois par poste à 100% doit être décompté</t>
  </si>
  <si>
    <t>- Tous les employés doivent être mentionnés dans le tableau à l'exception de ceux dont les rapports de travail ont été résiliés, ceux n'acceptant pas la RHT et les travalleurs sur appel</t>
  </si>
  <si>
    <t>* Le "salaire brut période" correspond au salaire brut pour la période mentionnée ci-dessus</t>
  </si>
  <si>
    <t>Salaire brut horaire total</t>
  </si>
  <si>
    <t>Nombre de salaires bruts versés par an</t>
  </si>
  <si>
    <r>
      <t xml:space="preserve">Indemnité à 100% pour la période 
</t>
    </r>
    <r>
      <rPr>
        <i/>
        <sz val="8"/>
        <color theme="1"/>
        <rFont val="Calibri"/>
        <family val="2"/>
        <scheme val="minor"/>
      </rPr>
      <t>(à déduire du salaire)</t>
    </r>
  </si>
  <si>
    <r>
      <t xml:space="preserve">Indemnité à 80% pour la période 
</t>
    </r>
    <r>
      <rPr>
        <i/>
        <sz val="8"/>
        <color theme="1"/>
        <rFont val="Calibri"/>
        <family val="2"/>
        <scheme val="minor"/>
      </rPr>
      <t>(à verser sur le salaire)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</si>
</sst>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mmmm\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i/>
      <sz val="9"/>
      <color theme="1"/>
      <name val="Calibri"/>
      <family val="2"/>
      <scheme val="minor"/>
    </font>
    <font>
      <b/>
      <sz val="12"/>
      <color theme="1"/>
      <name val="Calibri"/>
      <family val="2"/>
      <scheme val="minor"/>
    </font>
    <font>
      <i/>
      <sz val="8"/>
      <color theme="1"/>
      <name val="Calibri"/>
      <family val="2"/>
      <scheme val="minor"/>
    </font>
    <font>
      <i/>
      <sz val="11"/>
      <color theme="0" tint="-0.499984740745262"/>
      <name val="Calibri"/>
      <family val="2"/>
      <scheme val="minor"/>
    </font>
    <font>
      <sz val="8"/>
      <name val="Calibri"/>
      <family val="2"/>
      <scheme val="minor"/>
    </font>
    <font>
      <sz val="11"/>
      <color theme="0" tint="-0.499984740745262"/>
      <name val="Calibri"/>
      <family val="2"/>
      <scheme val="minor"/>
    </font>
    <font>
      <sz val="8"/>
      <color theme="1"/>
      <name val="Calibri"/>
      <family val="2"/>
      <scheme val="minor"/>
    </font>
    <font>
      <i/>
      <sz val="10"/>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11"/>
      <color rgb="FFFF0000"/>
      <name val="Calibri"/>
      <family val="2"/>
      <scheme val="minor"/>
    </font>
    <font>
      <i/>
      <sz val="9"/>
      <color theme="1"/>
      <name val="Calibri"/>
      <family val="2"/>
      <scheme val="minor"/>
    </font>
    <font>
      <b/>
      <i/>
      <u/>
      <sz val="9"/>
      <color theme="1"/>
      <name val="Calibri"/>
      <family val="2"/>
      <scheme val="minor"/>
    </font>
    <font>
      <sz val="9"/>
      <color indexed="81"/>
      <name val="Tahoma"/>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right/>
      <top style="thin">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8">
    <xf numFmtId="0" fontId="0" fillId="0" borderId="0" xfId="0"/>
    <xf numFmtId="0" fontId="0" fillId="0" borderId="0" xfId="0" applyAlignment="1">
      <alignment vertical="center"/>
    </xf>
    <xf numFmtId="0" fontId="0" fillId="0" borderId="0" xfId="0" applyAlignment="1">
      <alignment horizontal="left"/>
    </xf>
    <xf numFmtId="43" fontId="6" fillId="2" borderId="13" xfId="0" applyNumberFormat="1" applyFont="1" applyFill="1" applyBorder="1" applyAlignment="1" applyProtection="1">
      <alignment horizontal="center"/>
    </xf>
    <xf numFmtId="43" fontId="6" fillId="2" borderId="12" xfId="0" applyNumberFormat="1" applyFont="1" applyFill="1" applyBorder="1" applyAlignment="1" applyProtection="1">
      <alignment horizontal="center"/>
    </xf>
    <xf numFmtId="43" fontId="6" fillId="2" borderId="15" xfId="0" applyNumberFormat="1" applyFont="1" applyFill="1" applyBorder="1" applyAlignment="1" applyProtection="1">
      <alignment horizontal="center"/>
    </xf>
    <xf numFmtId="43" fontId="2" fillId="4" borderId="30" xfId="0" applyNumberFormat="1" applyFont="1" applyFill="1" applyBorder="1" applyProtection="1"/>
    <xf numFmtId="43" fontId="2" fillId="4" borderId="31" xfId="0" applyNumberFormat="1" applyFont="1" applyFill="1" applyBorder="1" applyProtection="1"/>
    <xf numFmtId="43" fontId="2" fillId="4" borderId="28" xfId="0" applyNumberFormat="1" applyFont="1" applyFill="1" applyBorder="1" applyProtection="1"/>
    <xf numFmtId="43" fontId="12" fillId="0" borderId="34" xfId="1" applyNumberFormat="1" applyFont="1" applyFill="1" applyBorder="1" applyAlignment="1" applyProtection="1">
      <alignment horizontal="center"/>
    </xf>
    <xf numFmtId="43" fontId="13" fillId="0" borderId="35" xfId="0" applyNumberFormat="1" applyFont="1" applyFill="1" applyBorder="1"/>
    <xf numFmtId="43" fontId="13" fillId="2" borderId="33" xfId="0" applyNumberFormat="1" applyFont="1" applyFill="1" applyBorder="1"/>
    <xf numFmtId="0" fontId="15" fillId="0" borderId="0" xfId="0" applyFont="1"/>
    <xf numFmtId="43" fontId="12" fillId="0" borderId="0" xfId="0" applyNumberFormat="1" applyFont="1" applyAlignment="1">
      <alignment horizontal="right"/>
    </xf>
    <xf numFmtId="43" fontId="13" fillId="0" borderId="0" xfId="0" applyNumberFormat="1" applyFont="1" applyAlignment="1">
      <alignment horizontal="right"/>
    </xf>
    <xf numFmtId="43" fontId="14" fillId="0" borderId="0" xfId="0" applyNumberFormat="1" applyFont="1"/>
    <xf numFmtId="43" fontId="13" fillId="0" borderId="33" xfId="0" applyNumberFormat="1" applyFont="1" applyFill="1" applyBorder="1"/>
    <xf numFmtId="0" fontId="0" fillId="0" borderId="0" xfId="0"/>
    <xf numFmtId="0" fontId="0" fillId="0" borderId="0" xfId="0" applyAlignment="1" applyProtection="1">
      <alignment horizontal="left"/>
    </xf>
    <xf numFmtId="17" fontId="0" fillId="0" borderId="0" xfId="0" applyNumberFormat="1" applyBorder="1" applyAlignment="1" applyProtection="1"/>
    <xf numFmtId="0" fontId="0" fillId="0" borderId="0" xfId="0" applyProtection="1"/>
    <xf numFmtId="0" fontId="4" fillId="0" borderId="0" xfId="0" applyFont="1" applyAlignment="1" applyProtection="1">
      <alignment horizontal="left"/>
    </xf>
    <xf numFmtId="17" fontId="4" fillId="0" borderId="0" xfId="0" quotePrefix="1" applyNumberFormat="1" applyFont="1" applyBorder="1" applyAlignment="1" applyProtection="1">
      <alignment horizontal="left"/>
    </xf>
    <xf numFmtId="17" fontId="4" fillId="0" borderId="0" xfId="0" applyNumberFormat="1" applyFont="1" applyBorder="1" applyAlignment="1" applyProtection="1"/>
    <xf numFmtId="0" fontId="4" fillId="0" borderId="0" xfId="0" applyFont="1" applyProtection="1"/>
    <xf numFmtId="0" fontId="3" fillId="0" borderId="0" xfId="0" applyFont="1" applyProtection="1"/>
    <xf numFmtId="0" fontId="2" fillId="0" borderId="0" xfId="0" applyFont="1" applyAlignment="1" applyProtection="1">
      <alignment horizontal="left"/>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9"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17" fontId="2" fillId="0" borderId="0" xfId="0" quotePrefix="1" applyNumberFormat="1" applyFont="1" applyBorder="1" applyAlignment="1" applyProtection="1">
      <alignment horizontal="left"/>
    </xf>
    <xf numFmtId="0" fontId="6" fillId="2" borderId="12" xfId="0" applyFont="1" applyFill="1" applyBorder="1" applyProtection="1"/>
    <xf numFmtId="0" fontId="6" fillId="2" borderId="13" xfId="0" applyFont="1" applyFill="1" applyBorder="1" applyAlignment="1" applyProtection="1">
      <alignment horizontal="left"/>
    </xf>
    <xf numFmtId="0" fontId="6" fillId="2" borderId="13" xfId="0" applyFont="1" applyFill="1" applyBorder="1" applyProtection="1"/>
    <xf numFmtId="0" fontId="6" fillId="2" borderId="14" xfId="0" applyFont="1" applyFill="1" applyBorder="1" applyAlignment="1" applyProtection="1">
      <alignment horizontal="center"/>
    </xf>
    <xf numFmtId="14" fontId="2" fillId="3" borderId="2" xfId="0" quotePrefix="1" applyNumberFormat="1" applyFont="1" applyFill="1" applyBorder="1" applyAlignment="1" applyProtection="1">
      <alignment horizontal="center"/>
      <protection locked="0"/>
    </xf>
    <xf numFmtId="14" fontId="2" fillId="3" borderId="1" xfId="0" quotePrefix="1" applyNumberFormat="1" applyFont="1" applyFill="1" applyBorder="1" applyAlignment="1" applyProtection="1">
      <alignment horizontal="center"/>
      <protection locked="0"/>
    </xf>
    <xf numFmtId="165" fontId="2" fillId="3" borderId="1" xfId="0" quotePrefix="1" applyNumberFormat="1" applyFont="1" applyFill="1" applyBorder="1" applyAlignment="1" applyProtection="1">
      <alignment horizontal="center"/>
      <protection locked="0"/>
    </xf>
    <xf numFmtId="165" fontId="2" fillId="3" borderId="2" xfId="0" quotePrefix="1" applyNumberFormat="1" applyFont="1" applyFill="1" applyBorder="1" applyAlignment="1" applyProtection="1">
      <alignment horizontal="center"/>
    </xf>
    <xf numFmtId="14" fontId="2" fillId="3" borderId="2" xfId="0" quotePrefix="1" applyNumberFormat="1" applyFont="1" applyFill="1" applyBorder="1" applyAlignment="1" applyProtection="1">
      <alignment horizontal="center"/>
    </xf>
    <xf numFmtId="14" fontId="2" fillId="3" borderId="1" xfId="0" quotePrefix="1" applyNumberFormat="1" applyFont="1" applyFill="1" applyBorder="1" applyAlignment="1" applyProtection="1">
      <alignment horizontal="center"/>
    </xf>
    <xf numFmtId="0" fontId="6" fillId="4" borderId="28" xfId="0" applyFont="1" applyFill="1" applyBorder="1" applyAlignment="1" applyProtection="1">
      <alignment horizontal="left"/>
    </xf>
    <xf numFmtId="0" fontId="2" fillId="4" borderId="29" xfId="0" applyFont="1" applyFill="1" applyBorder="1" applyProtection="1"/>
    <xf numFmtId="0" fontId="2" fillId="4" borderId="30" xfId="0" applyFont="1" applyFill="1" applyBorder="1" applyProtection="1"/>
    <xf numFmtId="0" fontId="2" fillId="4" borderId="30" xfId="0" applyFont="1" applyFill="1" applyBorder="1" applyAlignment="1" applyProtection="1">
      <alignment horizontal="right"/>
    </xf>
    <xf numFmtId="0" fontId="2" fillId="4" borderId="32" xfId="0" applyFont="1" applyFill="1" applyBorder="1" applyAlignment="1" applyProtection="1">
      <alignment horizontal="center"/>
    </xf>
    <xf numFmtId="0" fontId="2" fillId="0" borderId="0" xfId="0" applyFont="1" applyAlignment="1">
      <alignment horizontal="right"/>
    </xf>
    <xf numFmtId="0" fontId="2" fillId="0" borderId="0" xfId="0" applyFont="1"/>
    <xf numFmtId="0" fontId="14" fillId="0" borderId="0" xfId="0" applyFont="1"/>
    <xf numFmtId="0" fontId="13" fillId="0" borderId="0" xfId="0" applyFont="1"/>
    <xf numFmtId="0" fontId="16" fillId="0" borderId="0" xfId="0" applyFont="1"/>
    <xf numFmtId="0" fontId="12" fillId="0" borderId="0" xfId="0" applyFont="1"/>
    <xf numFmtId="0" fontId="13" fillId="0" borderId="0" xfId="0" applyFont="1" applyAlignment="1">
      <alignment horizontal="right"/>
    </xf>
    <xf numFmtId="0" fontId="17" fillId="0" borderId="0" xfId="0" applyFont="1" applyProtection="1"/>
    <xf numFmtId="10" fontId="6" fillId="2" borderId="14" xfId="2" applyNumberFormat="1" applyFont="1" applyFill="1" applyBorder="1" applyAlignment="1" applyProtection="1">
      <alignment horizontal="right" indent="1"/>
    </xf>
    <xf numFmtId="0" fontId="6" fillId="2" borderId="13" xfId="0" applyFont="1" applyFill="1" applyBorder="1" applyAlignment="1" applyProtection="1">
      <alignment horizontal="center"/>
    </xf>
    <xf numFmtId="0" fontId="0" fillId="5" borderId="20" xfId="0" applyFill="1" applyBorder="1" applyAlignment="1" applyProtection="1">
      <alignment horizontal="center"/>
    </xf>
    <xf numFmtId="0" fontId="0" fillId="5" borderId="7" xfId="0" applyFill="1" applyBorder="1" applyAlignment="1" applyProtection="1">
      <alignment horizontal="center"/>
    </xf>
    <xf numFmtId="0" fontId="0" fillId="5" borderId="9" xfId="0" applyFill="1" applyBorder="1" applyAlignment="1" applyProtection="1">
      <alignment horizontal="center"/>
    </xf>
    <xf numFmtId="43" fontId="0" fillId="6" borderId="7" xfId="1" applyNumberFormat="1" applyFont="1" applyFill="1" applyBorder="1" applyAlignment="1" applyProtection="1">
      <alignment horizontal="center"/>
      <protection locked="0"/>
    </xf>
    <xf numFmtId="43" fontId="0" fillId="6" borderId="21" xfId="1" applyFont="1" applyFill="1" applyBorder="1" applyAlignment="1" applyProtection="1">
      <alignment horizontal="center"/>
      <protection locked="0"/>
    </xf>
    <xf numFmtId="0" fontId="0" fillId="6" borderId="21" xfId="0" applyNumberFormat="1" applyFill="1" applyBorder="1" applyAlignment="1" applyProtection="1">
      <alignment horizontal="center"/>
      <protection locked="0"/>
    </xf>
    <xf numFmtId="43" fontId="0" fillId="6" borderId="21" xfId="1" applyNumberFormat="1" applyFont="1" applyFill="1" applyBorder="1" applyAlignment="1" applyProtection="1">
      <alignment horizontal="center"/>
      <protection locked="0"/>
    </xf>
    <xf numFmtId="43" fontId="0" fillId="6" borderId="3" xfId="1" applyFont="1"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43" fontId="0" fillId="6" borderId="3" xfId="1" applyNumberFormat="1" applyFont="1" applyFill="1" applyBorder="1" applyAlignment="1" applyProtection="1">
      <alignment horizontal="center"/>
      <protection locked="0"/>
    </xf>
    <xf numFmtId="43" fontId="0" fillId="6" borderId="9" xfId="1" applyNumberFormat="1" applyFont="1" applyFill="1" applyBorder="1" applyAlignment="1" applyProtection="1">
      <alignment horizontal="center"/>
      <protection locked="0"/>
    </xf>
    <xf numFmtId="43" fontId="0" fillId="6" borderId="4" xfId="1" applyNumberFormat="1" applyFon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43" fontId="0" fillId="6" borderId="37" xfId="1" applyNumberFormat="1" applyFont="1" applyFill="1" applyBorder="1" applyAlignment="1" applyProtection="1">
      <alignment horizontal="center"/>
      <protection locked="0"/>
    </xf>
    <xf numFmtId="0" fontId="0" fillId="6" borderId="21" xfId="0" applyFill="1" applyBorder="1" applyAlignment="1" applyProtection="1">
      <alignment horizontal="left"/>
      <protection locked="0"/>
    </xf>
    <xf numFmtId="0" fontId="0" fillId="6" borderId="21" xfId="0" applyFill="1" applyBorder="1" applyProtection="1">
      <protection locked="0"/>
    </xf>
    <xf numFmtId="14" fontId="0" fillId="6" borderId="22" xfId="0" applyNumberFormat="1" applyFill="1" applyBorder="1" applyAlignment="1" applyProtection="1">
      <alignment horizontal="center"/>
      <protection locked="0"/>
    </xf>
    <xf numFmtId="43" fontId="0" fillId="6" borderId="20" xfId="0" applyNumberFormat="1" applyFill="1" applyBorder="1" applyAlignment="1" applyProtection="1">
      <alignment horizontal="center"/>
      <protection locked="0"/>
    </xf>
    <xf numFmtId="43" fontId="0" fillId="6" borderId="21" xfId="0" applyNumberFormat="1" applyFill="1" applyBorder="1" applyAlignment="1" applyProtection="1">
      <alignment horizontal="center"/>
      <protection locked="0"/>
    </xf>
    <xf numFmtId="0" fontId="0" fillId="6" borderId="3" xfId="0" applyFill="1" applyBorder="1" applyProtection="1">
      <protection locked="0"/>
    </xf>
    <xf numFmtId="14" fontId="0" fillId="6" borderId="5" xfId="0" applyNumberFormat="1" applyFill="1" applyBorder="1" applyAlignment="1" applyProtection="1">
      <alignment horizontal="center"/>
      <protection locked="0"/>
    </xf>
    <xf numFmtId="43" fontId="0" fillId="6" borderId="7" xfId="0" applyNumberFormat="1" applyFill="1" applyBorder="1" applyAlignment="1" applyProtection="1">
      <alignment horizontal="center"/>
      <protection locked="0"/>
    </xf>
    <xf numFmtId="43" fontId="0" fillId="6" borderId="3" xfId="0" applyNumberFormat="1" applyFill="1" applyBorder="1" applyAlignment="1" applyProtection="1">
      <alignment horizontal="center"/>
      <protection locked="0"/>
    </xf>
    <xf numFmtId="0" fontId="0" fillId="6" borderId="3" xfId="0" applyFill="1" applyBorder="1" applyAlignment="1" applyProtection="1">
      <alignment horizontal="left"/>
      <protection locked="0"/>
    </xf>
    <xf numFmtId="0" fontId="0" fillId="6" borderId="5" xfId="0" applyFill="1" applyBorder="1" applyAlignment="1" applyProtection="1">
      <alignment horizontal="center"/>
      <protection locked="0"/>
    </xf>
    <xf numFmtId="0" fontId="0" fillId="6" borderId="4" xfId="0" applyFill="1" applyBorder="1" applyAlignment="1" applyProtection="1">
      <alignment horizontal="left"/>
      <protection locked="0"/>
    </xf>
    <xf numFmtId="0" fontId="0" fillId="6" borderId="4" xfId="0" applyFill="1" applyBorder="1" applyProtection="1">
      <protection locked="0"/>
    </xf>
    <xf numFmtId="0" fontId="0" fillId="6" borderId="6" xfId="0" applyFill="1" applyBorder="1" applyAlignment="1" applyProtection="1">
      <alignment horizontal="center"/>
      <protection locked="0"/>
    </xf>
    <xf numFmtId="43" fontId="0" fillId="6" borderId="9" xfId="0" applyNumberFormat="1" applyFill="1" applyBorder="1" applyAlignment="1" applyProtection="1">
      <alignment horizontal="center"/>
      <protection locked="0"/>
    </xf>
    <xf numFmtId="43" fontId="0" fillId="6" borderId="4" xfId="0" applyNumberFormat="1" applyFill="1" applyBorder="1" applyAlignment="1" applyProtection="1">
      <alignment horizontal="center"/>
      <protection locked="0"/>
    </xf>
    <xf numFmtId="43" fontId="8" fillId="0" borderId="2" xfId="0" applyNumberFormat="1" applyFont="1" applyFill="1" applyBorder="1" applyAlignment="1" applyProtection="1">
      <alignment horizontal="center"/>
    </xf>
    <xf numFmtId="10" fontId="8" fillId="0" borderId="10" xfId="2" applyNumberFormat="1" applyFont="1" applyFill="1" applyBorder="1" applyAlignment="1" applyProtection="1">
      <alignment horizontal="right" indent="1"/>
    </xf>
    <xf numFmtId="43" fontId="8" fillId="0" borderId="3" xfId="0" applyNumberFormat="1" applyFont="1" applyFill="1" applyBorder="1" applyAlignment="1" applyProtection="1">
      <alignment horizontal="center"/>
    </xf>
    <xf numFmtId="10" fontId="8" fillId="0" borderId="5" xfId="2" applyNumberFormat="1" applyFont="1" applyFill="1" applyBorder="1" applyAlignment="1" applyProtection="1">
      <alignment horizontal="right" indent="1"/>
    </xf>
    <xf numFmtId="43" fontId="8" fillId="0" borderId="25" xfId="0" applyNumberFormat="1" applyFont="1" applyFill="1" applyBorder="1" applyAlignment="1" applyProtection="1">
      <alignment horizontal="center"/>
    </xf>
    <xf numFmtId="10" fontId="8" fillId="0" borderId="26" xfId="2" applyNumberFormat="1" applyFont="1" applyFill="1" applyBorder="1" applyAlignment="1" applyProtection="1">
      <alignment horizontal="right" indent="1"/>
    </xf>
    <xf numFmtId="43" fontId="0" fillId="0" borderId="21" xfId="0" applyNumberFormat="1" applyFill="1" applyBorder="1" applyAlignment="1" applyProtection="1">
      <alignment horizontal="center"/>
    </xf>
    <xf numFmtId="10" fontId="0" fillId="0" borderId="22" xfId="2" applyNumberFormat="1" applyFont="1" applyFill="1" applyBorder="1" applyAlignment="1" applyProtection="1">
      <alignment horizontal="right" indent="1"/>
    </xf>
    <xf numFmtId="43" fontId="0" fillId="0" borderId="3" xfId="0" applyNumberFormat="1" applyFill="1" applyBorder="1" applyAlignment="1" applyProtection="1">
      <alignment horizontal="center"/>
    </xf>
    <xf numFmtId="10" fontId="0" fillId="0" borderId="5" xfId="2" applyNumberFormat="1" applyFont="1" applyFill="1" applyBorder="1" applyAlignment="1" applyProtection="1">
      <alignment horizontal="right" indent="1"/>
    </xf>
    <xf numFmtId="164" fontId="0" fillId="0" borderId="5" xfId="2" applyNumberFormat="1" applyFont="1" applyFill="1" applyBorder="1" applyAlignment="1" applyProtection="1">
      <alignment horizontal="right" indent="1"/>
    </xf>
    <xf numFmtId="43" fontId="0" fillId="0" borderId="4" xfId="0" applyNumberFormat="1" applyFill="1" applyBorder="1" applyAlignment="1" applyProtection="1">
      <alignment horizontal="center"/>
    </xf>
    <xf numFmtId="164" fontId="0" fillId="0" borderId="6" xfId="2" applyNumberFormat="1" applyFont="1" applyFill="1" applyBorder="1" applyAlignment="1" applyProtection="1">
      <alignment horizontal="right" indent="1"/>
    </xf>
    <xf numFmtId="43" fontId="8" fillId="0" borderId="2" xfId="1" applyNumberFormat="1" applyFont="1" applyFill="1" applyBorder="1" applyAlignment="1" applyProtection="1">
      <alignment horizontal="center"/>
    </xf>
    <xf numFmtId="43" fontId="8" fillId="0" borderId="3" xfId="1" applyNumberFormat="1" applyFont="1" applyFill="1" applyBorder="1" applyAlignment="1" applyProtection="1">
      <alignment horizontal="center"/>
    </xf>
    <xf numFmtId="43" fontId="8" fillId="0" borderId="25" xfId="1" applyNumberFormat="1" applyFont="1" applyFill="1" applyBorder="1" applyAlignment="1" applyProtection="1">
      <alignment horizontal="center"/>
    </xf>
    <xf numFmtId="43" fontId="0" fillId="0" borderId="21" xfId="1" applyNumberFormat="1" applyFont="1" applyFill="1" applyBorder="1" applyAlignment="1" applyProtection="1">
      <alignment horizontal="center"/>
    </xf>
    <xf numFmtId="0" fontId="8" fillId="0" borderId="11"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2" xfId="0" applyFont="1" applyFill="1" applyBorder="1" applyProtection="1"/>
    <xf numFmtId="14" fontId="8" fillId="0" borderId="10" xfId="0" applyNumberFormat="1" applyFont="1" applyFill="1" applyBorder="1" applyAlignment="1" applyProtection="1">
      <alignment horizontal="center"/>
    </xf>
    <xf numFmtId="43" fontId="8" fillId="0" borderId="11" xfId="0" applyNumberFormat="1" applyFont="1" applyFill="1" applyBorder="1" applyAlignment="1" applyProtection="1">
      <alignment horizontal="center"/>
    </xf>
    <xf numFmtId="43" fontId="8" fillId="0" borderId="11" xfId="1" applyNumberFormat="1" applyFont="1" applyFill="1" applyBorder="1" applyAlignment="1" applyProtection="1">
      <alignment horizontal="center"/>
    </xf>
    <xf numFmtId="0" fontId="8" fillId="0" borderId="2" xfId="0" applyNumberFormat="1" applyFont="1" applyFill="1" applyBorder="1" applyAlignment="1" applyProtection="1">
      <alignment horizontal="center"/>
    </xf>
    <xf numFmtId="0" fontId="8" fillId="0" borderId="7" xfId="0" applyFont="1" applyFill="1" applyBorder="1" applyAlignment="1" applyProtection="1">
      <alignment horizontal="center"/>
    </xf>
    <xf numFmtId="0" fontId="8" fillId="0" borderId="3" xfId="0" applyFont="1" applyFill="1" applyBorder="1" applyAlignment="1" applyProtection="1">
      <alignment horizontal="left"/>
    </xf>
    <xf numFmtId="0" fontId="8" fillId="0" borderId="3" xfId="0" applyFont="1" applyFill="1" applyBorder="1" applyProtection="1"/>
    <xf numFmtId="14" fontId="8" fillId="0" borderId="5" xfId="0" applyNumberFormat="1" applyFont="1" applyFill="1" applyBorder="1" applyAlignment="1" applyProtection="1">
      <alignment horizontal="center"/>
    </xf>
    <xf numFmtId="43" fontId="8" fillId="0" borderId="7" xfId="0" applyNumberFormat="1" applyFont="1" applyFill="1" applyBorder="1" applyAlignment="1" applyProtection="1">
      <alignment horizontal="center"/>
    </xf>
    <xf numFmtId="43" fontId="8" fillId="0" borderId="7" xfId="1" applyNumberFormat="1" applyFont="1" applyFill="1" applyBorder="1" applyAlignment="1" applyProtection="1">
      <alignment horizontal="center"/>
    </xf>
    <xf numFmtId="0" fontId="8" fillId="0" borderId="3" xfId="0" applyNumberFormat="1" applyFont="1" applyFill="1" applyBorder="1" applyAlignment="1" applyProtection="1">
      <alignment horizontal="center"/>
    </xf>
    <xf numFmtId="0" fontId="8" fillId="0" borderId="24" xfId="0" applyFont="1" applyFill="1" applyBorder="1" applyAlignment="1" applyProtection="1">
      <alignment horizontal="center"/>
    </xf>
    <xf numFmtId="0" fontId="8" fillId="0" borderId="25" xfId="0" applyFont="1" applyFill="1" applyBorder="1" applyAlignment="1" applyProtection="1">
      <alignment horizontal="left"/>
    </xf>
    <xf numFmtId="0" fontId="8" fillId="0" borderId="25" xfId="0" applyFont="1" applyFill="1" applyBorder="1" applyProtection="1"/>
    <xf numFmtId="14" fontId="8" fillId="0" borderId="26" xfId="0" applyNumberFormat="1" applyFont="1" applyFill="1" applyBorder="1" applyAlignment="1" applyProtection="1">
      <alignment horizontal="center"/>
    </xf>
    <xf numFmtId="43" fontId="8" fillId="0" borderId="24" xfId="0" applyNumberFormat="1" applyFont="1" applyFill="1" applyBorder="1" applyAlignment="1" applyProtection="1">
      <alignment horizontal="center"/>
    </xf>
    <xf numFmtId="43" fontId="8" fillId="0" borderId="24" xfId="1" applyNumberFormat="1" applyFont="1" applyFill="1" applyBorder="1" applyAlignment="1" applyProtection="1">
      <alignment horizontal="center"/>
    </xf>
    <xf numFmtId="0" fontId="8" fillId="0" borderId="25" xfId="0" applyNumberFormat="1" applyFont="1" applyFill="1" applyBorder="1" applyAlignment="1" applyProtection="1">
      <alignment horizontal="center"/>
    </xf>
    <xf numFmtId="14" fontId="10" fillId="0" borderId="22" xfId="0" applyNumberFormat="1" applyFont="1" applyFill="1" applyBorder="1" applyAlignment="1" applyProtection="1">
      <alignment horizontal="center"/>
    </xf>
    <xf numFmtId="43" fontId="10" fillId="0" borderId="7" xfId="1" applyNumberFormat="1" applyFont="1" applyFill="1" applyBorder="1" applyAlignment="1" applyProtection="1">
      <alignment horizontal="center"/>
    </xf>
    <xf numFmtId="10" fontId="10" fillId="0" borderId="21" xfId="2" applyNumberFormat="1" applyFont="1" applyFill="1" applyBorder="1" applyAlignment="1" applyProtection="1">
      <alignment horizontal="right" indent="1"/>
    </xf>
    <xf numFmtId="43" fontId="10" fillId="0" borderId="3" xfId="1" applyNumberFormat="1" applyFont="1" applyFill="1" applyBorder="1" applyAlignment="1" applyProtection="1">
      <alignment horizontal="center"/>
    </xf>
    <xf numFmtId="43" fontId="10" fillId="0" borderId="8" xfId="1" applyNumberFormat="1" applyFont="1" applyFill="1" applyBorder="1" applyAlignment="1" applyProtection="1">
      <alignment horizontal="center"/>
    </xf>
    <xf numFmtId="14" fontId="10" fillId="0" borderId="27" xfId="0" applyNumberFormat="1" applyFont="1" applyFill="1" applyBorder="1" applyAlignment="1" applyProtection="1">
      <alignment horizontal="center"/>
    </xf>
    <xf numFmtId="43" fontId="10" fillId="0" borderId="24" xfId="1" applyNumberFormat="1" applyFont="1" applyFill="1" applyBorder="1" applyAlignment="1" applyProtection="1">
      <alignment horizontal="center"/>
    </xf>
    <xf numFmtId="10" fontId="10" fillId="0" borderId="25" xfId="2" applyNumberFormat="1" applyFont="1" applyFill="1" applyBorder="1" applyAlignment="1" applyProtection="1">
      <alignment horizontal="right" indent="1"/>
    </xf>
    <xf numFmtId="43" fontId="10" fillId="0" borderId="25" xfId="1" applyNumberFormat="1" applyFont="1" applyFill="1" applyBorder="1" applyAlignment="1" applyProtection="1">
      <alignment horizontal="center"/>
    </xf>
    <xf numFmtId="43" fontId="10" fillId="0" borderId="27" xfId="1" applyNumberFormat="1" applyFont="1" applyFill="1" applyBorder="1" applyAlignment="1" applyProtection="1">
      <alignment horizontal="center"/>
    </xf>
    <xf numFmtId="0" fontId="0" fillId="0" borderId="20" xfId="0" applyFill="1" applyBorder="1" applyAlignment="1" applyProtection="1">
      <alignment horizontal="center"/>
    </xf>
    <xf numFmtId="0" fontId="0" fillId="0" borderId="21" xfId="0" applyFill="1" applyBorder="1" applyAlignment="1" applyProtection="1">
      <alignment horizontal="left"/>
    </xf>
    <xf numFmtId="14" fontId="0" fillId="0" borderId="22" xfId="0" applyNumberFormat="1" applyFill="1" applyBorder="1" applyAlignment="1" applyProtection="1">
      <alignment horizontal="center"/>
    </xf>
    <xf numFmtId="43" fontId="0" fillId="0" borderId="20" xfId="1" applyNumberFormat="1" applyFont="1" applyFill="1" applyBorder="1" applyAlignment="1" applyProtection="1">
      <alignment horizontal="center"/>
    </xf>
    <xf numFmtId="10" fontId="0" fillId="0" borderId="21" xfId="2" applyNumberFormat="1" applyFont="1" applyFill="1" applyBorder="1" applyAlignment="1" applyProtection="1">
      <alignment horizontal="right" indent="1"/>
    </xf>
    <xf numFmtId="43" fontId="0" fillId="0" borderId="23" xfId="1" applyNumberFormat="1" applyFont="1" applyFill="1" applyBorder="1" applyAlignment="1" applyProtection="1">
      <alignment horizontal="center"/>
    </xf>
    <xf numFmtId="43" fontId="0" fillId="0" borderId="7" xfId="1" applyNumberFormat="1" applyFont="1" applyFill="1" applyBorder="1" applyAlignment="1" applyProtection="1">
      <alignment horizontal="center"/>
    </xf>
    <xf numFmtId="43" fontId="0" fillId="0" borderId="3" xfId="1" applyNumberFormat="1" applyFont="1" applyFill="1" applyBorder="1" applyAlignment="1" applyProtection="1">
      <alignment horizontal="center"/>
    </xf>
    <xf numFmtId="43" fontId="0" fillId="0" borderId="8" xfId="1" applyNumberFormat="1" applyFont="1" applyFill="1" applyBorder="1" applyAlignment="1" applyProtection="1">
      <alignment horizontal="center"/>
    </xf>
    <xf numFmtId="0" fontId="2" fillId="0" borderId="38" xfId="0" applyFont="1" applyBorder="1" applyAlignment="1" applyProtection="1">
      <alignment horizontal="center" wrapText="1"/>
    </xf>
    <xf numFmtId="0" fontId="2" fillId="0" borderId="36" xfId="0" applyFont="1" applyBorder="1" applyAlignment="1" applyProtection="1">
      <alignment horizontal="center"/>
    </xf>
  </cellXfs>
  <cellStyles count="4">
    <cellStyle name="Milliers" xfId="1" builtinId="3"/>
    <cellStyle name="Milliers 2" xfId="3"/>
    <cellStyle name="Normal" xfId="0" builtinId="0"/>
    <cellStyle name="Pourcentage" xfId="2" builtinId="5"/>
  </cellStyles>
  <dxfs count="0"/>
  <tableStyles count="0" defaultTableStyle="TableStyleMedium2" defaultPivotStyle="PivotStyleLight16"/>
  <colors>
    <mruColors>
      <color rgb="FFFF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tabSelected="1" view="pageBreakPreview" zoomScaleNormal="100" zoomScaleSheetLayoutView="100" workbookViewId="0">
      <pane ySplit="12" topLeftCell="A13" activePane="bottomLeft" state="frozen"/>
      <selection pane="bottomLeft" activeCell="C18" sqref="C18"/>
    </sheetView>
  </sheetViews>
  <sheetFormatPr baseColWidth="10" defaultRowHeight="15" x14ac:dyDescent="0.25"/>
  <cols>
    <col min="1" max="1" width="3.7109375" customWidth="1"/>
    <col min="2" max="2" width="16.7109375" style="2" customWidth="1"/>
    <col min="3" max="4" width="27.7109375" customWidth="1"/>
    <col min="5" max="11" width="10.7109375" customWidth="1"/>
    <col min="12" max="12" width="11.140625" style="17" customWidth="1"/>
    <col min="13" max="13" width="14.42578125" style="17" customWidth="1"/>
    <col min="14" max="14" width="14.7109375" customWidth="1"/>
  </cols>
  <sheetData>
    <row r="1" spans="1:14" x14ac:dyDescent="0.25">
      <c r="A1" s="25" t="s">
        <v>11</v>
      </c>
      <c r="B1" s="18"/>
      <c r="C1" s="20"/>
      <c r="D1" s="20"/>
      <c r="E1" s="20"/>
      <c r="F1" s="20"/>
      <c r="G1" s="20"/>
      <c r="H1" s="20"/>
      <c r="I1" s="20"/>
      <c r="J1" s="20"/>
      <c r="K1" s="20"/>
      <c r="L1" s="20"/>
      <c r="M1" s="20"/>
      <c r="N1" s="20"/>
    </row>
    <row r="2" spans="1:14" x14ac:dyDescent="0.25">
      <c r="A2" s="25"/>
      <c r="B2" s="18"/>
      <c r="C2" s="20"/>
      <c r="D2" s="20"/>
      <c r="E2" s="20"/>
      <c r="F2" s="20"/>
      <c r="G2" s="20"/>
      <c r="H2" s="20"/>
      <c r="I2" s="20"/>
      <c r="J2" s="20"/>
      <c r="K2" s="20"/>
      <c r="L2" s="20"/>
      <c r="M2" s="20"/>
      <c r="N2" s="20"/>
    </row>
    <row r="3" spans="1:14" x14ac:dyDescent="0.25">
      <c r="A3" s="26" t="s">
        <v>18</v>
      </c>
      <c r="B3" s="18"/>
      <c r="C3" s="40">
        <v>43891</v>
      </c>
      <c r="D3" s="19"/>
      <c r="E3" s="19"/>
      <c r="F3" s="20"/>
      <c r="G3" s="20"/>
      <c r="H3" s="20"/>
      <c r="I3" s="20"/>
      <c r="J3" s="20"/>
      <c r="K3" s="20"/>
      <c r="L3" s="19"/>
      <c r="M3" s="20"/>
      <c r="N3" s="20"/>
    </row>
    <row r="4" spans="1:14" x14ac:dyDescent="0.25">
      <c r="A4" s="26" t="s">
        <v>19</v>
      </c>
      <c r="B4" s="18"/>
      <c r="C4" s="38">
        <v>43906</v>
      </c>
      <c r="D4" s="19"/>
      <c r="E4" s="19"/>
      <c r="F4" s="20"/>
      <c r="G4" s="20"/>
      <c r="H4" s="20"/>
      <c r="I4" s="20"/>
      <c r="J4" s="20"/>
      <c r="K4" s="20"/>
      <c r="L4" s="19"/>
      <c r="M4" s="20"/>
      <c r="N4" s="20"/>
    </row>
    <row r="5" spans="1:14" x14ac:dyDescent="0.25">
      <c r="A5" s="26" t="s">
        <v>27</v>
      </c>
      <c r="B5" s="18"/>
      <c r="C5" s="39">
        <v>43921</v>
      </c>
      <c r="D5" s="19"/>
      <c r="E5" s="19"/>
      <c r="F5" s="20"/>
      <c r="G5" s="20"/>
      <c r="H5" s="20"/>
      <c r="I5" s="20"/>
      <c r="J5" s="20"/>
      <c r="K5" s="20"/>
      <c r="L5" s="19"/>
      <c r="M5" s="20"/>
      <c r="N5" s="20"/>
    </row>
    <row r="6" spans="1:14" x14ac:dyDescent="0.25">
      <c r="A6" s="18"/>
      <c r="B6" s="33"/>
      <c r="C6" s="19"/>
      <c r="D6" s="19"/>
      <c r="E6" s="19"/>
      <c r="F6" s="20"/>
      <c r="G6" s="20"/>
      <c r="H6" s="20"/>
      <c r="I6" s="20"/>
      <c r="J6" s="20"/>
      <c r="K6" s="20"/>
      <c r="L6" s="19"/>
      <c r="M6" s="20"/>
      <c r="N6" s="20"/>
    </row>
    <row r="7" spans="1:14" x14ac:dyDescent="0.25">
      <c r="A7" s="21" t="s">
        <v>5</v>
      </c>
      <c r="B7" s="18"/>
      <c r="C7" s="22" t="s">
        <v>33</v>
      </c>
      <c r="D7" s="23"/>
      <c r="E7" s="23"/>
      <c r="F7" s="24"/>
      <c r="G7" s="24"/>
      <c r="H7" s="24"/>
      <c r="I7" s="24"/>
      <c r="J7" s="24"/>
      <c r="K7" s="20"/>
      <c r="L7" s="23"/>
      <c r="M7" s="20"/>
      <c r="N7" s="20"/>
    </row>
    <row r="8" spans="1:14" x14ac:dyDescent="0.25">
      <c r="A8" s="21"/>
      <c r="B8" s="18"/>
      <c r="C8" s="22" t="s">
        <v>34</v>
      </c>
      <c r="D8" s="23"/>
      <c r="E8" s="23"/>
      <c r="F8" s="24"/>
      <c r="G8" s="24"/>
      <c r="H8" s="24"/>
      <c r="I8" s="24"/>
      <c r="J8" s="24"/>
      <c r="K8" s="20"/>
      <c r="L8" s="23"/>
      <c r="M8" s="20"/>
      <c r="N8" s="20"/>
    </row>
    <row r="9" spans="1:14" x14ac:dyDescent="0.25">
      <c r="A9" s="24"/>
      <c r="B9" s="18"/>
      <c r="C9" s="22" t="s">
        <v>35</v>
      </c>
      <c r="D9" s="23"/>
      <c r="E9" s="23"/>
      <c r="F9" s="24"/>
      <c r="G9" s="24"/>
      <c r="H9" s="24"/>
      <c r="I9" s="24"/>
      <c r="J9" s="24"/>
      <c r="K9" s="20"/>
      <c r="L9" s="23"/>
      <c r="M9" s="20"/>
      <c r="N9" s="20"/>
    </row>
    <row r="10" spans="1:14" s="17" customFormat="1" x14ac:dyDescent="0.25">
      <c r="A10" s="24"/>
      <c r="B10" s="18"/>
      <c r="C10" s="22" t="s">
        <v>36</v>
      </c>
      <c r="D10" s="23"/>
      <c r="E10" s="23"/>
      <c r="F10" s="24"/>
      <c r="G10" s="24"/>
      <c r="H10" s="24"/>
      <c r="I10" s="24"/>
      <c r="J10" s="24"/>
      <c r="K10" s="20"/>
      <c r="L10" s="23"/>
      <c r="M10" s="20"/>
      <c r="N10" s="20"/>
    </row>
    <row r="11" spans="1:14" ht="15.75" thickBot="1" x14ac:dyDescent="0.3">
      <c r="A11" s="56" t="s">
        <v>26</v>
      </c>
      <c r="B11" s="18"/>
      <c r="C11" s="22"/>
      <c r="D11" s="23"/>
      <c r="E11" s="23"/>
      <c r="F11" s="24"/>
      <c r="G11" s="24"/>
      <c r="H11" s="24"/>
      <c r="I11" s="24"/>
      <c r="J11" s="24"/>
      <c r="K11" s="20"/>
      <c r="L11" s="23"/>
      <c r="M11" s="20"/>
      <c r="N11" s="20"/>
    </row>
    <row r="12" spans="1:14" s="1" customFormat="1" ht="54" customHeight="1" thickTop="1" x14ac:dyDescent="0.25">
      <c r="A12" s="27" t="s">
        <v>12</v>
      </c>
      <c r="B12" s="28" t="s">
        <v>0</v>
      </c>
      <c r="C12" s="28" t="s">
        <v>1</v>
      </c>
      <c r="D12" s="28" t="s">
        <v>2</v>
      </c>
      <c r="E12" s="32" t="s">
        <v>13</v>
      </c>
      <c r="F12" s="30" t="s">
        <v>14</v>
      </c>
      <c r="G12" s="31" t="s">
        <v>3</v>
      </c>
      <c r="H12" s="31" t="s">
        <v>4</v>
      </c>
      <c r="I12" s="32" t="s">
        <v>16</v>
      </c>
      <c r="J12" s="30" t="s">
        <v>25</v>
      </c>
      <c r="K12" s="31" t="s">
        <v>37</v>
      </c>
      <c r="L12" s="31" t="s">
        <v>38</v>
      </c>
      <c r="M12" s="31" t="s">
        <v>32</v>
      </c>
      <c r="N12" s="29" t="s">
        <v>20</v>
      </c>
    </row>
    <row r="13" spans="1:14" x14ac:dyDescent="0.25">
      <c r="A13" s="106">
        <v>1</v>
      </c>
      <c r="B13" s="107" t="s">
        <v>6</v>
      </c>
      <c r="C13" s="108" t="s">
        <v>7</v>
      </c>
      <c r="D13" s="108" t="s">
        <v>8</v>
      </c>
      <c r="E13" s="109">
        <v>32324</v>
      </c>
      <c r="F13" s="110">
        <v>90</v>
      </c>
      <c r="G13" s="89">
        <v>50</v>
      </c>
      <c r="H13" s="89">
        <f>IF(ISBLANK(F13),"",G13-F13)</f>
        <v>-40</v>
      </c>
      <c r="I13" s="90">
        <f>IF(ISBLANK(F13),"",H13/F13)</f>
        <v>-0.44444444444444442</v>
      </c>
      <c r="J13" s="111">
        <v>2500</v>
      </c>
      <c r="K13" s="102"/>
      <c r="L13" s="112">
        <v>13</v>
      </c>
      <c r="M13" s="102">
        <v>3000</v>
      </c>
      <c r="N13" s="102">
        <f>IF(AND(ISBLANK(J13),ISBLANK(K13)),"",IF(L13=13,((F13*K13)+J13)*1.0833333,((F13*K13)+J13))+IF(ISBLANK(M13),0,M13/360*DAYS360($C$4,$C$5+1,TRUE)))</f>
        <v>2833.3332500000001</v>
      </c>
    </row>
    <row r="14" spans="1:14" x14ac:dyDescent="0.25">
      <c r="A14" s="113">
        <v>2</v>
      </c>
      <c r="B14" s="114" t="s">
        <v>6</v>
      </c>
      <c r="C14" s="115" t="s">
        <v>7</v>
      </c>
      <c r="D14" s="115" t="s">
        <v>9</v>
      </c>
      <c r="E14" s="116">
        <v>20722</v>
      </c>
      <c r="F14" s="117">
        <v>42</v>
      </c>
      <c r="G14" s="91">
        <v>0</v>
      </c>
      <c r="H14" s="91">
        <f t="shared" ref="H14" si="0">IF(ISBLANK(F14),"",G14-F14)</f>
        <v>-42</v>
      </c>
      <c r="I14" s="92">
        <f t="shared" ref="I14" si="1">IF(ISBLANK(F14),"",H14/F14)</f>
        <v>-1</v>
      </c>
      <c r="J14" s="118"/>
      <c r="K14" s="103">
        <v>30</v>
      </c>
      <c r="L14" s="119">
        <v>12</v>
      </c>
      <c r="M14" s="103"/>
      <c r="N14" s="103">
        <f t="shared" ref="N14:N15" si="2">IF(AND(ISBLANK(J14),ISBLANK(K14)),"",IF(L14=13,((F14*K14)+J14)*1.0833333,((F14*K14)+J14))+IF(ISBLANK(M14),0,M14/360*DAYS360($C$4,$C$5+1,TRUE)))</f>
        <v>1260</v>
      </c>
    </row>
    <row r="15" spans="1:14" x14ac:dyDescent="0.25">
      <c r="A15" s="120">
        <v>3</v>
      </c>
      <c r="B15" s="121" t="s">
        <v>6</v>
      </c>
      <c r="C15" s="122" t="s">
        <v>7</v>
      </c>
      <c r="D15" s="122" t="s">
        <v>10</v>
      </c>
      <c r="E15" s="123">
        <v>26332</v>
      </c>
      <c r="F15" s="124">
        <v>90</v>
      </c>
      <c r="G15" s="93">
        <v>20</v>
      </c>
      <c r="H15" s="93">
        <f t="shared" ref="H15:H43" si="3">IF(ISBLANK(F15),"",G15-F15)</f>
        <v>-70</v>
      </c>
      <c r="I15" s="94">
        <f t="shared" ref="I15:I43" si="4">IF(ISBLANK(F15),"",H15/F15)</f>
        <v>-0.77777777777777779</v>
      </c>
      <c r="J15" s="125">
        <v>2075</v>
      </c>
      <c r="K15" s="104"/>
      <c r="L15" s="126">
        <v>12</v>
      </c>
      <c r="M15" s="104"/>
      <c r="N15" s="104">
        <f t="shared" si="2"/>
        <v>2075</v>
      </c>
    </row>
    <row r="16" spans="1:14" x14ac:dyDescent="0.25">
      <c r="A16" s="59">
        <v>1</v>
      </c>
      <c r="B16" s="73"/>
      <c r="C16" s="74"/>
      <c r="D16" s="74"/>
      <c r="E16" s="75"/>
      <c r="F16" s="76"/>
      <c r="G16" s="77"/>
      <c r="H16" s="95" t="str">
        <f t="shared" ref="H16" si="5">IF(ISBLANK(F16),"",G16-F16)</f>
        <v/>
      </c>
      <c r="I16" s="96" t="str">
        <f t="shared" ref="I16" si="6">IF(ISBLANK(F16),"",H16/F16)</f>
        <v/>
      </c>
      <c r="J16" s="62"/>
      <c r="K16" s="63"/>
      <c r="L16" s="64"/>
      <c r="M16" s="65"/>
      <c r="N16" s="105" t="str">
        <f>IF(AND(ISBLANK(J16),ISBLANK(K16)),"",IF(L16=13,((F16*K16)+J16)*1.0833333,((F16*K16)+J16))+IF(ISBLANK(M16),0,M16/360*DAYS360($C$4,$C$5+1,TRUE)))</f>
        <v/>
      </c>
    </row>
    <row r="17" spans="1:14" x14ac:dyDescent="0.25">
      <c r="A17" s="60">
        <v>2</v>
      </c>
      <c r="B17" s="73"/>
      <c r="C17" s="74"/>
      <c r="D17" s="78"/>
      <c r="E17" s="79"/>
      <c r="F17" s="80"/>
      <c r="G17" s="81"/>
      <c r="H17" s="97" t="str">
        <f t="shared" ref="H17:H42" si="7">IF(ISBLANK(F17),"",G17-F17)</f>
        <v/>
      </c>
      <c r="I17" s="98" t="str">
        <f t="shared" ref="I17:I42" si="8">IF(ISBLANK(F17),"",H17/F17)</f>
        <v/>
      </c>
      <c r="J17" s="62"/>
      <c r="K17" s="66"/>
      <c r="L17" s="67"/>
      <c r="M17" s="65"/>
      <c r="N17" s="105" t="str">
        <f t="shared" ref="N17:N43" si="9">IF(AND(ISBLANK(J17),ISBLANK(K17)),"",IF(L17=13,((F17*K17)+J17)*1.0833333,((F17*K17)+J17))+IF(ISBLANK(M17),0,M17/360*DAYS360($C$4,$C$5+1,TRUE)))</f>
        <v/>
      </c>
    </row>
    <row r="18" spans="1:14" x14ac:dyDescent="0.25">
      <c r="A18" s="60">
        <v>3</v>
      </c>
      <c r="B18" s="73"/>
      <c r="C18" s="74"/>
      <c r="D18" s="78"/>
      <c r="E18" s="79"/>
      <c r="F18" s="80"/>
      <c r="G18" s="81"/>
      <c r="H18" s="97" t="str">
        <f t="shared" si="7"/>
        <v/>
      </c>
      <c r="I18" s="98" t="str">
        <f t="shared" si="8"/>
        <v/>
      </c>
      <c r="J18" s="62"/>
      <c r="K18" s="66"/>
      <c r="L18" s="67"/>
      <c r="M18" s="65"/>
      <c r="N18" s="105" t="str">
        <f t="shared" si="9"/>
        <v/>
      </c>
    </row>
    <row r="19" spans="1:14" x14ac:dyDescent="0.25">
      <c r="A19" s="60">
        <v>4</v>
      </c>
      <c r="B19" s="73"/>
      <c r="C19" s="74"/>
      <c r="D19" s="78"/>
      <c r="E19" s="79"/>
      <c r="F19" s="80"/>
      <c r="G19" s="81"/>
      <c r="H19" s="97" t="str">
        <f t="shared" si="7"/>
        <v/>
      </c>
      <c r="I19" s="98" t="str">
        <f t="shared" si="8"/>
        <v/>
      </c>
      <c r="J19" s="62"/>
      <c r="K19" s="66"/>
      <c r="L19" s="67"/>
      <c r="M19" s="65"/>
      <c r="N19" s="105" t="str">
        <f t="shared" si="9"/>
        <v/>
      </c>
    </row>
    <row r="20" spans="1:14" x14ac:dyDescent="0.25">
      <c r="A20" s="60">
        <v>5</v>
      </c>
      <c r="B20" s="73"/>
      <c r="C20" s="74"/>
      <c r="D20" s="78"/>
      <c r="E20" s="79"/>
      <c r="F20" s="80"/>
      <c r="G20" s="81"/>
      <c r="H20" s="97" t="str">
        <f t="shared" si="7"/>
        <v/>
      </c>
      <c r="I20" s="98" t="str">
        <f t="shared" si="8"/>
        <v/>
      </c>
      <c r="J20" s="62"/>
      <c r="K20" s="66"/>
      <c r="L20" s="67"/>
      <c r="M20" s="65"/>
      <c r="N20" s="105" t="str">
        <f t="shared" si="9"/>
        <v/>
      </c>
    </row>
    <row r="21" spans="1:14" x14ac:dyDescent="0.25">
      <c r="A21" s="60">
        <v>6</v>
      </c>
      <c r="B21" s="73"/>
      <c r="C21" s="74"/>
      <c r="D21" s="78"/>
      <c r="E21" s="79"/>
      <c r="F21" s="80"/>
      <c r="G21" s="81"/>
      <c r="H21" s="97" t="str">
        <f t="shared" si="7"/>
        <v/>
      </c>
      <c r="I21" s="98" t="str">
        <f>IF(ISBLANK(F21),"",H21/F21)</f>
        <v/>
      </c>
      <c r="J21" s="62"/>
      <c r="K21" s="66"/>
      <c r="L21" s="67"/>
      <c r="M21" s="65"/>
      <c r="N21" s="105" t="str">
        <f t="shared" si="9"/>
        <v/>
      </c>
    </row>
    <row r="22" spans="1:14" x14ac:dyDescent="0.25">
      <c r="A22" s="60">
        <v>7</v>
      </c>
      <c r="B22" s="82"/>
      <c r="C22" s="78"/>
      <c r="D22" s="78"/>
      <c r="E22" s="83"/>
      <c r="F22" s="80"/>
      <c r="G22" s="81"/>
      <c r="H22" s="97" t="str">
        <f t="shared" si="7"/>
        <v/>
      </c>
      <c r="I22" s="99" t="str">
        <f t="shared" si="8"/>
        <v/>
      </c>
      <c r="J22" s="62"/>
      <c r="K22" s="68"/>
      <c r="L22" s="67"/>
      <c r="M22" s="65"/>
      <c r="N22" s="105" t="str">
        <f t="shared" si="9"/>
        <v/>
      </c>
    </row>
    <row r="23" spans="1:14" x14ac:dyDescent="0.25">
      <c r="A23" s="60">
        <v>8</v>
      </c>
      <c r="B23" s="82"/>
      <c r="C23" s="78"/>
      <c r="D23" s="78"/>
      <c r="E23" s="83"/>
      <c r="F23" s="80"/>
      <c r="G23" s="81"/>
      <c r="H23" s="97" t="str">
        <f t="shared" si="7"/>
        <v/>
      </c>
      <c r="I23" s="99" t="str">
        <f t="shared" si="8"/>
        <v/>
      </c>
      <c r="J23" s="62"/>
      <c r="K23" s="68"/>
      <c r="L23" s="67"/>
      <c r="M23" s="65"/>
      <c r="N23" s="105" t="str">
        <f t="shared" si="9"/>
        <v/>
      </c>
    </row>
    <row r="24" spans="1:14" x14ac:dyDescent="0.25">
      <c r="A24" s="60">
        <v>9</v>
      </c>
      <c r="B24" s="82"/>
      <c r="C24" s="78"/>
      <c r="D24" s="78"/>
      <c r="E24" s="83"/>
      <c r="F24" s="80"/>
      <c r="G24" s="81"/>
      <c r="H24" s="97" t="str">
        <f t="shared" si="7"/>
        <v/>
      </c>
      <c r="I24" s="99" t="str">
        <f t="shared" si="8"/>
        <v/>
      </c>
      <c r="J24" s="62"/>
      <c r="K24" s="68"/>
      <c r="L24" s="67"/>
      <c r="M24" s="65"/>
      <c r="N24" s="105" t="str">
        <f t="shared" si="9"/>
        <v/>
      </c>
    </row>
    <row r="25" spans="1:14" x14ac:dyDescent="0.25">
      <c r="A25" s="60">
        <v>10</v>
      </c>
      <c r="B25" s="82"/>
      <c r="C25" s="78"/>
      <c r="D25" s="78"/>
      <c r="E25" s="83"/>
      <c r="F25" s="80"/>
      <c r="G25" s="81"/>
      <c r="H25" s="97" t="str">
        <f t="shared" si="7"/>
        <v/>
      </c>
      <c r="I25" s="99" t="str">
        <f t="shared" si="8"/>
        <v/>
      </c>
      <c r="J25" s="62"/>
      <c r="K25" s="68"/>
      <c r="L25" s="67"/>
      <c r="M25" s="65"/>
      <c r="N25" s="105" t="str">
        <f t="shared" si="9"/>
        <v/>
      </c>
    </row>
    <row r="26" spans="1:14" x14ac:dyDescent="0.25">
      <c r="A26" s="60">
        <v>11</v>
      </c>
      <c r="B26" s="82"/>
      <c r="C26" s="78"/>
      <c r="D26" s="78"/>
      <c r="E26" s="83"/>
      <c r="F26" s="80"/>
      <c r="G26" s="81"/>
      <c r="H26" s="97" t="str">
        <f t="shared" si="7"/>
        <v/>
      </c>
      <c r="I26" s="99" t="str">
        <f t="shared" si="8"/>
        <v/>
      </c>
      <c r="J26" s="62"/>
      <c r="K26" s="68"/>
      <c r="L26" s="67"/>
      <c r="M26" s="65"/>
      <c r="N26" s="105" t="str">
        <f t="shared" si="9"/>
        <v/>
      </c>
    </row>
    <row r="27" spans="1:14" x14ac:dyDescent="0.25">
      <c r="A27" s="60">
        <v>12</v>
      </c>
      <c r="B27" s="82"/>
      <c r="C27" s="78"/>
      <c r="D27" s="78"/>
      <c r="E27" s="83"/>
      <c r="F27" s="80"/>
      <c r="G27" s="81"/>
      <c r="H27" s="97" t="str">
        <f t="shared" si="7"/>
        <v/>
      </c>
      <c r="I27" s="99" t="str">
        <f t="shared" si="8"/>
        <v/>
      </c>
      <c r="J27" s="62"/>
      <c r="K27" s="68"/>
      <c r="L27" s="67"/>
      <c r="M27" s="65"/>
      <c r="N27" s="105" t="str">
        <f t="shared" si="9"/>
        <v/>
      </c>
    </row>
    <row r="28" spans="1:14" x14ac:dyDescent="0.25">
      <c r="A28" s="60">
        <v>13</v>
      </c>
      <c r="B28" s="82"/>
      <c r="C28" s="78"/>
      <c r="D28" s="78"/>
      <c r="E28" s="83"/>
      <c r="F28" s="80"/>
      <c r="G28" s="81"/>
      <c r="H28" s="97" t="str">
        <f t="shared" si="7"/>
        <v/>
      </c>
      <c r="I28" s="99" t="str">
        <f t="shared" si="8"/>
        <v/>
      </c>
      <c r="J28" s="62"/>
      <c r="K28" s="68"/>
      <c r="L28" s="67"/>
      <c r="M28" s="65"/>
      <c r="N28" s="105" t="str">
        <f t="shared" si="9"/>
        <v/>
      </c>
    </row>
    <row r="29" spans="1:14" x14ac:dyDescent="0.25">
      <c r="A29" s="60">
        <v>14</v>
      </c>
      <c r="B29" s="82"/>
      <c r="C29" s="78"/>
      <c r="D29" s="78"/>
      <c r="E29" s="83"/>
      <c r="F29" s="80"/>
      <c r="G29" s="81"/>
      <c r="H29" s="97" t="str">
        <f t="shared" si="7"/>
        <v/>
      </c>
      <c r="I29" s="99" t="str">
        <f t="shared" si="8"/>
        <v/>
      </c>
      <c r="J29" s="62"/>
      <c r="K29" s="68"/>
      <c r="L29" s="67"/>
      <c r="M29" s="65"/>
      <c r="N29" s="105" t="str">
        <f t="shared" si="9"/>
        <v/>
      </c>
    </row>
    <row r="30" spans="1:14" x14ac:dyDescent="0.25">
      <c r="A30" s="60">
        <v>15</v>
      </c>
      <c r="B30" s="82"/>
      <c r="C30" s="78"/>
      <c r="D30" s="78"/>
      <c r="E30" s="83"/>
      <c r="F30" s="80"/>
      <c r="G30" s="81"/>
      <c r="H30" s="97" t="str">
        <f t="shared" si="7"/>
        <v/>
      </c>
      <c r="I30" s="99" t="str">
        <f t="shared" si="8"/>
        <v/>
      </c>
      <c r="J30" s="62"/>
      <c r="K30" s="68"/>
      <c r="L30" s="67"/>
      <c r="M30" s="65"/>
      <c r="N30" s="105" t="str">
        <f t="shared" si="9"/>
        <v/>
      </c>
    </row>
    <row r="31" spans="1:14" x14ac:dyDescent="0.25">
      <c r="A31" s="60">
        <v>16</v>
      </c>
      <c r="B31" s="82"/>
      <c r="C31" s="78"/>
      <c r="D31" s="78"/>
      <c r="E31" s="83"/>
      <c r="F31" s="80"/>
      <c r="G31" s="81"/>
      <c r="H31" s="97" t="str">
        <f t="shared" si="7"/>
        <v/>
      </c>
      <c r="I31" s="99" t="str">
        <f t="shared" si="8"/>
        <v/>
      </c>
      <c r="J31" s="62"/>
      <c r="K31" s="68"/>
      <c r="L31" s="67"/>
      <c r="M31" s="65"/>
      <c r="N31" s="105" t="str">
        <f t="shared" si="9"/>
        <v/>
      </c>
    </row>
    <row r="32" spans="1:14" x14ac:dyDescent="0.25">
      <c r="A32" s="60">
        <v>17</v>
      </c>
      <c r="B32" s="82"/>
      <c r="C32" s="78"/>
      <c r="D32" s="78"/>
      <c r="E32" s="83"/>
      <c r="F32" s="80"/>
      <c r="G32" s="81"/>
      <c r="H32" s="97" t="str">
        <f t="shared" si="7"/>
        <v/>
      </c>
      <c r="I32" s="99" t="str">
        <f t="shared" si="8"/>
        <v/>
      </c>
      <c r="J32" s="62"/>
      <c r="K32" s="68"/>
      <c r="L32" s="67"/>
      <c r="M32" s="65"/>
      <c r="N32" s="105" t="str">
        <f t="shared" si="9"/>
        <v/>
      </c>
    </row>
    <row r="33" spans="1:14" x14ac:dyDescent="0.25">
      <c r="A33" s="60">
        <v>18</v>
      </c>
      <c r="B33" s="82"/>
      <c r="C33" s="78"/>
      <c r="D33" s="78"/>
      <c r="E33" s="83"/>
      <c r="F33" s="80"/>
      <c r="G33" s="81"/>
      <c r="H33" s="97" t="str">
        <f t="shared" si="7"/>
        <v/>
      </c>
      <c r="I33" s="99" t="str">
        <f t="shared" si="8"/>
        <v/>
      </c>
      <c r="J33" s="62"/>
      <c r="K33" s="68"/>
      <c r="L33" s="67"/>
      <c r="M33" s="65"/>
      <c r="N33" s="105" t="str">
        <f t="shared" si="9"/>
        <v/>
      </c>
    </row>
    <row r="34" spans="1:14" x14ac:dyDescent="0.25">
      <c r="A34" s="60">
        <v>19</v>
      </c>
      <c r="B34" s="82"/>
      <c r="C34" s="78"/>
      <c r="D34" s="78"/>
      <c r="E34" s="83"/>
      <c r="F34" s="80"/>
      <c r="G34" s="81"/>
      <c r="H34" s="97" t="str">
        <f t="shared" si="7"/>
        <v/>
      </c>
      <c r="I34" s="99" t="str">
        <f t="shared" si="8"/>
        <v/>
      </c>
      <c r="J34" s="62"/>
      <c r="K34" s="68"/>
      <c r="L34" s="67"/>
      <c r="M34" s="65"/>
      <c r="N34" s="105" t="str">
        <f t="shared" si="9"/>
        <v/>
      </c>
    </row>
    <row r="35" spans="1:14" x14ac:dyDescent="0.25">
      <c r="A35" s="60">
        <v>20</v>
      </c>
      <c r="B35" s="82"/>
      <c r="C35" s="78"/>
      <c r="D35" s="78"/>
      <c r="E35" s="83"/>
      <c r="F35" s="80"/>
      <c r="G35" s="81"/>
      <c r="H35" s="97" t="str">
        <f t="shared" si="7"/>
        <v/>
      </c>
      <c r="I35" s="99" t="str">
        <f t="shared" si="8"/>
        <v/>
      </c>
      <c r="J35" s="62"/>
      <c r="K35" s="68"/>
      <c r="L35" s="67"/>
      <c r="M35" s="65"/>
      <c r="N35" s="105" t="str">
        <f t="shared" si="9"/>
        <v/>
      </c>
    </row>
    <row r="36" spans="1:14" x14ac:dyDescent="0.25">
      <c r="A36" s="60">
        <v>21</v>
      </c>
      <c r="B36" s="82"/>
      <c r="C36" s="78"/>
      <c r="D36" s="78"/>
      <c r="E36" s="83"/>
      <c r="F36" s="80"/>
      <c r="G36" s="81"/>
      <c r="H36" s="97" t="str">
        <f t="shared" si="7"/>
        <v/>
      </c>
      <c r="I36" s="99" t="str">
        <f t="shared" si="8"/>
        <v/>
      </c>
      <c r="J36" s="62"/>
      <c r="K36" s="68"/>
      <c r="L36" s="67"/>
      <c r="M36" s="65"/>
      <c r="N36" s="105" t="str">
        <f t="shared" si="9"/>
        <v/>
      </c>
    </row>
    <row r="37" spans="1:14" x14ac:dyDescent="0.25">
      <c r="A37" s="60">
        <v>22</v>
      </c>
      <c r="B37" s="82"/>
      <c r="C37" s="78"/>
      <c r="D37" s="78"/>
      <c r="E37" s="83"/>
      <c r="F37" s="80"/>
      <c r="G37" s="81"/>
      <c r="H37" s="97" t="str">
        <f t="shared" si="7"/>
        <v/>
      </c>
      <c r="I37" s="99" t="str">
        <f t="shared" si="8"/>
        <v/>
      </c>
      <c r="J37" s="62"/>
      <c r="K37" s="68"/>
      <c r="L37" s="67"/>
      <c r="M37" s="65"/>
      <c r="N37" s="105" t="str">
        <f t="shared" si="9"/>
        <v/>
      </c>
    </row>
    <row r="38" spans="1:14" x14ac:dyDescent="0.25">
      <c r="A38" s="60">
        <v>23</v>
      </c>
      <c r="B38" s="82"/>
      <c r="C38" s="78"/>
      <c r="D38" s="78"/>
      <c r="E38" s="83"/>
      <c r="F38" s="80"/>
      <c r="G38" s="81"/>
      <c r="H38" s="97" t="str">
        <f t="shared" si="7"/>
        <v/>
      </c>
      <c r="I38" s="99" t="str">
        <f t="shared" si="8"/>
        <v/>
      </c>
      <c r="J38" s="62"/>
      <c r="K38" s="68"/>
      <c r="L38" s="67"/>
      <c r="M38" s="65"/>
      <c r="N38" s="105" t="str">
        <f t="shared" si="9"/>
        <v/>
      </c>
    </row>
    <row r="39" spans="1:14" x14ac:dyDescent="0.25">
      <c r="A39" s="60">
        <v>24</v>
      </c>
      <c r="B39" s="82"/>
      <c r="C39" s="78"/>
      <c r="D39" s="78"/>
      <c r="E39" s="83"/>
      <c r="F39" s="80"/>
      <c r="G39" s="81"/>
      <c r="H39" s="97" t="str">
        <f t="shared" si="7"/>
        <v/>
      </c>
      <c r="I39" s="99" t="str">
        <f t="shared" si="8"/>
        <v/>
      </c>
      <c r="J39" s="62"/>
      <c r="K39" s="68"/>
      <c r="L39" s="67"/>
      <c r="M39" s="65"/>
      <c r="N39" s="105" t="str">
        <f t="shared" si="9"/>
        <v/>
      </c>
    </row>
    <row r="40" spans="1:14" x14ac:dyDescent="0.25">
      <c r="A40" s="60">
        <v>25</v>
      </c>
      <c r="B40" s="82"/>
      <c r="C40" s="78"/>
      <c r="D40" s="78"/>
      <c r="E40" s="83"/>
      <c r="F40" s="80"/>
      <c r="G40" s="81"/>
      <c r="H40" s="97" t="str">
        <f t="shared" si="7"/>
        <v/>
      </c>
      <c r="I40" s="99" t="str">
        <f t="shared" si="8"/>
        <v/>
      </c>
      <c r="J40" s="62"/>
      <c r="K40" s="68"/>
      <c r="L40" s="67"/>
      <c r="M40" s="65"/>
      <c r="N40" s="105" t="str">
        <f t="shared" si="9"/>
        <v/>
      </c>
    </row>
    <row r="41" spans="1:14" x14ac:dyDescent="0.25">
      <c r="A41" s="60">
        <v>26</v>
      </c>
      <c r="B41" s="82"/>
      <c r="C41" s="78"/>
      <c r="D41" s="78"/>
      <c r="E41" s="83"/>
      <c r="F41" s="80"/>
      <c r="G41" s="81"/>
      <c r="H41" s="97" t="str">
        <f t="shared" si="7"/>
        <v/>
      </c>
      <c r="I41" s="99" t="str">
        <f t="shared" si="8"/>
        <v/>
      </c>
      <c r="J41" s="62"/>
      <c r="K41" s="68"/>
      <c r="L41" s="67"/>
      <c r="M41" s="65"/>
      <c r="N41" s="105" t="str">
        <f t="shared" si="9"/>
        <v/>
      </c>
    </row>
    <row r="42" spans="1:14" x14ac:dyDescent="0.25">
      <c r="A42" s="60">
        <v>27</v>
      </c>
      <c r="B42" s="82"/>
      <c r="C42" s="78"/>
      <c r="D42" s="78"/>
      <c r="E42" s="83"/>
      <c r="F42" s="80"/>
      <c r="G42" s="81"/>
      <c r="H42" s="97" t="str">
        <f t="shared" si="7"/>
        <v/>
      </c>
      <c r="I42" s="99" t="str">
        <f t="shared" si="8"/>
        <v/>
      </c>
      <c r="J42" s="62"/>
      <c r="K42" s="68"/>
      <c r="L42" s="67"/>
      <c r="M42" s="65"/>
      <c r="N42" s="105" t="str">
        <f t="shared" si="9"/>
        <v/>
      </c>
    </row>
    <row r="43" spans="1:14" ht="15.75" thickBot="1" x14ac:dyDescent="0.3">
      <c r="A43" s="61">
        <v>28</v>
      </c>
      <c r="B43" s="84"/>
      <c r="C43" s="85"/>
      <c r="D43" s="85"/>
      <c r="E43" s="86"/>
      <c r="F43" s="87"/>
      <c r="G43" s="88"/>
      <c r="H43" s="100" t="str">
        <f t="shared" si="3"/>
        <v/>
      </c>
      <c r="I43" s="101" t="str">
        <f t="shared" si="4"/>
        <v/>
      </c>
      <c r="J43" s="69"/>
      <c r="K43" s="70"/>
      <c r="L43" s="71"/>
      <c r="M43" s="72"/>
      <c r="N43" s="105" t="str">
        <f t="shared" si="9"/>
        <v/>
      </c>
    </row>
    <row r="44" spans="1:14" ht="17.25" thickTop="1" thickBot="1" x14ac:dyDescent="0.3">
      <c r="A44" s="34" t="s">
        <v>15</v>
      </c>
      <c r="B44" s="35"/>
      <c r="C44" s="36"/>
      <c r="D44" s="36"/>
      <c r="E44" s="37"/>
      <c r="F44" s="4">
        <f>SUM(F16:F43)</f>
        <v>0</v>
      </c>
      <c r="G44" s="3">
        <f t="shared" ref="G44:H44" si="10">SUM(G16:G43)</f>
        <v>0</v>
      </c>
      <c r="H44" s="3">
        <f t="shared" si="10"/>
        <v>0</v>
      </c>
      <c r="I44" s="57">
        <f>IF(F44=0,0,H44/F44)</f>
        <v>0</v>
      </c>
      <c r="J44" s="4"/>
      <c r="K44" s="3"/>
      <c r="L44" s="58"/>
      <c r="M44" s="3"/>
      <c r="N44" s="5">
        <f>SUM(N16:N43)</f>
        <v>0</v>
      </c>
    </row>
    <row r="45" spans="1:14" ht="15.75" thickTop="1" x14ac:dyDescent="0.25"/>
  </sheetData>
  <sheetProtection sheet="1" objects="1" scenarios="1"/>
  <phoneticPr fontId="9" type="noConversion"/>
  <dataValidations count="2">
    <dataValidation type="list" allowBlank="1" showInputMessage="1" showErrorMessage="1" sqref="C3">
      <formula1>"mars.2020, avr.2020, mai.2020, juin.2020, juil.2020, août.2020, sept.2020, oct.2020, nov.2020, déc.2020"</formula1>
    </dataValidation>
    <dataValidation type="list" allowBlank="1" showInputMessage="1" showErrorMessage="1" sqref="L13:L43">
      <formula1>"12,13"</formula1>
    </dataValidation>
  </dataValidations>
  <pageMargins left="0.70866141732283472" right="0.70866141732283472" top="0.70866141732283472" bottom="0.70866141732283472"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showGridLines="0" view="pageBreakPreview" zoomScaleNormal="100" zoomScaleSheetLayoutView="100" workbookViewId="0">
      <pane ySplit="7" topLeftCell="A8" activePane="bottomLeft" state="frozen"/>
      <selection pane="bottomLeft" activeCell="C4" sqref="C4"/>
    </sheetView>
  </sheetViews>
  <sheetFormatPr baseColWidth="10" defaultRowHeight="15" x14ac:dyDescent="0.25"/>
  <cols>
    <col min="1" max="1" width="3.7109375" customWidth="1"/>
    <col min="2" max="2" width="16.7109375" customWidth="1"/>
    <col min="3" max="4" width="27.7109375" customWidth="1"/>
    <col min="5" max="5" width="10.7109375" customWidth="1"/>
    <col min="6" max="6" width="14.7109375" customWidth="1"/>
    <col min="7" max="7" width="10.7109375" customWidth="1"/>
    <col min="8" max="11" width="15.7109375" customWidth="1"/>
  </cols>
  <sheetData>
    <row r="1" spans="1:11" x14ac:dyDescent="0.25">
      <c r="A1" s="25" t="s">
        <v>17</v>
      </c>
      <c r="B1" s="20"/>
      <c r="C1" s="20"/>
      <c r="D1" s="20"/>
      <c r="E1" s="20"/>
      <c r="F1" s="20"/>
      <c r="G1" s="20"/>
      <c r="H1" s="20"/>
      <c r="I1" s="20"/>
      <c r="J1" s="17"/>
      <c r="K1" s="17"/>
    </row>
    <row r="2" spans="1:11" x14ac:dyDescent="0.25">
      <c r="A2" s="20"/>
      <c r="B2" s="20"/>
      <c r="C2" s="20"/>
      <c r="D2" s="20"/>
      <c r="E2" s="20"/>
      <c r="F2" s="20"/>
      <c r="G2" s="20"/>
      <c r="H2" s="20"/>
      <c r="I2" s="20"/>
      <c r="J2" s="17"/>
      <c r="K2" s="17"/>
    </row>
    <row r="3" spans="1:11" x14ac:dyDescent="0.25">
      <c r="A3" s="26" t="str">
        <f>'Justificatif décompte RHT'!A3</f>
        <v>Mois :</v>
      </c>
      <c r="B3" s="18"/>
      <c r="C3" s="41">
        <f>'Justificatif décompte RHT'!C3</f>
        <v>43891</v>
      </c>
      <c r="D3" s="20"/>
      <c r="E3" s="20"/>
      <c r="F3" s="20"/>
      <c r="G3" s="20"/>
      <c r="H3" s="20"/>
      <c r="I3" s="20"/>
      <c r="J3" s="17"/>
      <c r="K3" s="17"/>
    </row>
    <row r="4" spans="1:11" x14ac:dyDescent="0.25">
      <c r="A4" s="26" t="str">
        <f>'Justificatif décompte RHT'!A4</f>
        <v>Période du :</v>
      </c>
      <c r="B4" s="18"/>
      <c r="C4" s="42">
        <f>'Justificatif décompte RHT'!C4</f>
        <v>43906</v>
      </c>
      <c r="D4" s="20"/>
      <c r="E4" s="20"/>
      <c r="F4" s="20"/>
      <c r="G4" s="20"/>
      <c r="H4" s="20"/>
      <c r="I4" s="20"/>
      <c r="J4" s="17"/>
      <c r="K4" s="17"/>
    </row>
    <row r="5" spans="1:11" ht="15.75" thickBot="1" x14ac:dyDescent="0.3">
      <c r="A5" s="26" t="str">
        <f>'Justificatif décompte RHT'!A5</f>
        <v>Période au :</v>
      </c>
      <c r="B5" s="18"/>
      <c r="C5" s="43">
        <f>'Justificatif décompte RHT'!C5</f>
        <v>43921</v>
      </c>
      <c r="D5" s="20"/>
      <c r="E5" s="20"/>
      <c r="F5" s="20"/>
      <c r="G5" s="20"/>
      <c r="H5" s="20"/>
      <c r="I5" s="20"/>
      <c r="J5" s="17"/>
      <c r="K5" s="17"/>
    </row>
    <row r="6" spans="1:11" ht="35.25" customHeight="1" thickTop="1" thickBot="1" x14ac:dyDescent="0.3">
      <c r="A6" s="20"/>
      <c r="B6" s="20"/>
      <c r="C6" s="20"/>
      <c r="D6" s="20"/>
      <c r="E6" s="20"/>
      <c r="F6" s="20"/>
      <c r="G6" s="20"/>
      <c r="H6" s="146" t="s">
        <v>31</v>
      </c>
      <c r="I6" s="147"/>
      <c r="J6" s="146" t="s">
        <v>30</v>
      </c>
      <c r="K6" s="147"/>
    </row>
    <row r="7" spans="1:11" ht="48.75" thickTop="1" x14ac:dyDescent="0.25">
      <c r="A7" s="27" t="str">
        <f>'Justificatif décompte RHT'!A12</f>
        <v>No</v>
      </c>
      <c r="B7" s="28" t="str">
        <f>'Justificatif décompte RHT'!B12</f>
        <v>Numéro AVS</v>
      </c>
      <c r="C7" s="28" t="str">
        <f>'Justificatif décompte RHT'!C12</f>
        <v>Nom</v>
      </c>
      <c r="D7" s="28" t="str">
        <f>'Justificatif décompte RHT'!D12</f>
        <v>Prénom</v>
      </c>
      <c r="E7" s="32" t="str">
        <f>'Justificatif décompte RHT'!E12</f>
        <v>Date de 
naissance</v>
      </c>
      <c r="F7" s="30" t="str">
        <f>'Justificatif décompte RHT'!N12</f>
        <v>Salaires
déterminants pour le calcul de la perte de gain RHT</v>
      </c>
      <c r="G7" s="31" t="str">
        <f>'Justificatif décompte RHT'!I12</f>
        <v>Perte de travail 
en %</v>
      </c>
      <c r="H7" s="31" t="s">
        <v>28</v>
      </c>
      <c r="I7" s="29" t="s">
        <v>29</v>
      </c>
      <c r="J7" s="31" t="s">
        <v>39</v>
      </c>
      <c r="K7" s="29" t="s">
        <v>40</v>
      </c>
    </row>
    <row r="8" spans="1:11" x14ac:dyDescent="0.25">
      <c r="A8" s="106">
        <f>'Justificatif décompte RHT'!A13</f>
        <v>1</v>
      </c>
      <c r="B8" s="108" t="str">
        <f>IF('Justificatif décompte RHT'!B13="","",'Justificatif décompte RHT'!B13)</f>
        <v>756.1234.5678.95</v>
      </c>
      <c r="C8" s="108" t="str">
        <f>IF('Justificatif décompte RHT'!C13="","",'Justificatif décompte RHT'!C13)</f>
        <v>Exemple</v>
      </c>
      <c r="D8" s="108" t="str">
        <f>IF('Justificatif décompte RHT'!D13="","",'Justificatif décompte RHT'!D13)</f>
        <v>un</v>
      </c>
      <c r="E8" s="127">
        <f>IF('Justificatif décompte RHT'!E13="","",'Justificatif décompte RHT'!E13)</f>
        <v>32324</v>
      </c>
      <c r="F8" s="128">
        <f>'Justificatif décompte RHT'!N13</f>
        <v>2833.3332500000001</v>
      </c>
      <c r="G8" s="129">
        <f>'Justificatif décompte RHT'!I13</f>
        <v>-0.44444444444444442</v>
      </c>
      <c r="H8" s="130">
        <f>IF(F8="","",INT((-F8*G8)*20+0.5)/20)</f>
        <v>1259.25</v>
      </c>
      <c r="I8" s="131">
        <f t="shared" ref="I8:I38" si="0">IF(F8="","",INT((-F8*G8*0.8)*20+0.5)/20)</f>
        <v>1007.4</v>
      </c>
      <c r="J8" s="130">
        <f>IF(ISERROR(('Justificatif décompte RHT'!J13+'Justificatif décompte RHT'!K13*'Justificatif décompte RHT'!F13)*G8),"",('Justificatif décompte RHT'!J13+'Justificatif décompte RHT'!K13*'Justificatif décompte RHT'!F13)*G8)</f>
        <v>-1111.1111111111111</v>
      </c>
      <c r="K8" s="131">
        <f>IF(J8="","",INT((-J8*0.8)*20+0.5)/20)</f>
        <v>888.9</v>
      </c>
    </row>
    <row r="9" spans="1:11" x14ac:dyDescent="0.25">
      <c r="A9" s="113">
        <f>'Justificatif décompte RHT'!A14</f>
        <v>2</v>
      </c>
      <c r="B9" s="115" t="str">
        <f>IF('Justificatif décompte RHT'!B14="","",'Justificatif décompte RHT'!B14)</f>
        <v>756.1234.5678.95</v>
      </c>
      <c r="C9" s="115" t="str">
        <f>IF('Justificatif décompte RHT'!C14="","",'Justificatif décompte RHT'!C14)</f>
        <v>Exemple</v>
      </c>
      <c r="D9" s="115" t="str">
        <f>IF('Justificatif décompte RHT'!D14="","",'Justificatif décompte RHT'!D14)</f>
        <v>deux</v>
      </c>
      <c r="E9" s="127">
        <f>IF('Justificatif décompte RHT'!E14="","",'Justificatif décompte RHT'!E14)</f>
        <v>20722</v>
      </c>
      <c r="F9" s="128">
        <f>'Justificatif décompte RHT'!N14</f>
        <v>1260</v>
      </c>
      <c r="G9" s="129">
        <f>'Justificatif décompte RHT'!I14</f>
        <v>-1</v>
      </c>
      <c r="H9" s="130">
        <f t="shared" ref="H9:H38" si="1">IF(F9="","",INT((-F9*G9)*20+0.5)/20)</f>
        <v>1260</v>
      </c>
      <c r="I9" s="131">
        <f t="shared" si="0"/>
        <v>1008</v>
      </c>
      <c r="J9" s="130">
        <f>IF(ISERROR(('Justificatif décompte RHT'!J14+'Justificatif décompte RHT'!K14*'Justificatif décompte RHT'!F14)*G9),"",('Justificatif décompte RHT'!J14+'Justificatif décompte RHT'!K14*'Justificatif décompte RHT'!F14)*G9)</f>
        <v>-1260</v>
      </c>
      <c r="K9" s="131">
        <f t="shared" ref="K9:K38" si="2">IF(J9="","",INT((-J9*0.8)*20+0.5)/20)</f>
        <v>1008</v>
      </c>
    </row>
    <row r="10" spans="1:11" x14ac:dyDescent="0.25">
      <c r="A10" s="120">
        <f>'Justificatif décompte RHT'!A15</f>
        <v>3</v>
      </c>
      <c r="B10" s="122" t="str">
        <f>IF('Justificatif décompte RHT'!B15="","",'Justificatif décompte RHT'!B15)</f>
        <v>756.1234.5678.95</v>
      </c>
      <c r="C10" s="122" t="str">
        <f>IF('Justificatif décompte RHT'!C15="","",'Justificatif décompte RHT'!C15)</f>
        <v>Exemple</v>
      </c>
      <c r="D10" s="122" t="str">
        <f>IF('Justificatif décompte RHT'!D15="","",'Justificatif décompte RHT'!D15)</f>
        <v>trois</v>
      </c>
      <c r="E10" s="132">
        <f>IF('Justificatif décompte RHT'!E15="","",'Justificatif décompte RHT'!E15)</f>
        <v>26332</v>
      </c>
      <c r="F10" s="133">
        <f>'Justificatif décompte RHT'!N15</f>
        <v>2075</v>
      </c>
      <c r="G10" s="134">
        <f>'Justificatif décompte RHT'!I15</f>
        <v>-0.77777777777777779</v>
      </c>
      <c r="H10" s="135">
        <f t="shared" si="1"/>
        <v>1613.9</v>
      </c>
      <c r="I10" s="136">
        <f t="shared" si="0"/>
        <v>1291.0999999999999</v>
      </c>
      <c r="J10" s="135">
        <f>IF(ISERROR(('Justificatif décompte RHT'!J15+'Justificatif décompte RHT'!K15*'Justificatif décompte RHT'!F15)*G10),"",('Justificatif décompte RHT'!J15+'Justificatif décompte RHT'!K15*'Justificatif décompte RHT'!F15)*G10)</f>
        <v>-1613.8888888888889</v>
      </c>
      <c r="K10" s="136">
        <f t="shared" si="2"/>
        <v>1291.0999999999999</v>
      </c>
    </row>
    <row r="11" spans="1:11" x14ac:dyDescent="0.25">
      <c r="A11" s="137">
        <f>'Justificatif décompte RHT'!A16</f>
        <v>1</v>
      </c>
      <c r="B11" s="138" t="str">
        <f>IF('Justificatif décompte RHT'!B16="","",'Justificatif décompte RHT'!B16)</f>
        <v/>
      </c>
      <c r="C11" s="138" t="str">
        <f>IF('Justificatif décompte RHT'!C16="","",'Justificatif décompte RHT'!C16)</f>
        <v/>
      </c>
      <c r="D11" s="138" t="str">
        <f>IF('Justificatif décompte RHT'!D16="","",'Justificatif décompte RHT'!D16)</f>
        <v/>
      </c>
      <c r="E11" s="139" t="str">
        <f>IF('Justificatif décompte RHT'!E16="","",'Justificatif décompte RHT'!E16)</f>
        <v/>
      </c>
      <c r="F11" s="140" t="str">
        <f>'Justificatif décompte RHT'!N16</f>
        <v/>
      </c>
      <c r="G11" s="141" t="str">
        <f>'Justificatif décompte RHT'!I16</f>
        <v/>
      </c>
      <c r="H11" s="105" t="str">
        <f t="shared" si="1"/>
        <v/>
      </c>
      <c r="I11" s="142" t="str">
        <f t="shared" si="0"/>
        <v/>
      </c>
      <c r="J11" s="105" t="str">
        <f>IF(ISERROR(('Justificatif décompte RHT'!J16+'Justificatif décompte RHT'!K16*'Justificatif décompte RHT'!F16)*G11),"",('Justificatif décompte RHT'!J16+'Justificatif décompte RHT'!K16*'Justificatif décompte RHT'!F16)*G11)</f>
        <v/>
      </c>
      <c r="K11" s="142" t="str">
        <f t="shared" si="2"/>
        <v/>
      </c>
    </row>
    <row r="12" spans="1:11" x14ac:dyDescent="0.25">
      <c r="A12" s="137">
        <f>'Justificatif décompte RHT'!A17</f>
        <v>2</v>
      </c>
      <c r="B12" s="138" t="str">
        <f>IF('Justificatif décompte RHT'!B17="","",'Justificatif décompte RHT'!B17)</f>
        <v/>
      </c>
      <c r="C12" s="138" t="str">
        <f>IF('Justificatif décompte RHT'!C17="","",'Justificatif décompte RHT'!C17)</f>
        <v/>
      </c>
      <c r="D12" s="138" t="str">
        <f>IF('Justificatif décompte RHT'!D17="","",'Justificatif décompte RHT'!D17)</f>
        <v/>
      </c>
      <c r="E12" s="139" t="str">
        <f>IF('Justificatif décompte RHT'!E17="","",'Justificatif décompte RHT'!E17)</f>
        <v/>
      </c>
      <c r="F12" s="143" t="str">
        <f>'Justificatif décompte RHT'!N17</f>
        <v/>
      </c>
      <c r="G12" s="141" t="str">
        <f>'Justificatif décompte RHT'!I17</f>
        <v/>
      </c>
      <c r="H12" s="144" t="str">
        <f t="shared" si="1"/>
        <v/>
      </c>
      <c r="I12" s="145" t="str">
        <f t="shared" si="0"/>
        <v/>
      </c>
      <c r="J12" s="144" t="str">
        <f>IF(ISERROR(('Justificatif décompte RHT'!J17+'Justificatif décompte RHT'!K17*'Justificatif décompte RHT'!F17)*G12),"",('Justificatif décompte RHT'!J17+'Justificatif décompte RHT'!K17*'Justificatif décompte RHT'!F17)*G12)</f>
        <v/>
      </c>
      <c r="K12" s="145" t="str">
        <f t="shared" si="2"/>
        <v/>
      </c>
    </row>
    <row r="13" spans="1:11" x14ac:dyDescent="0.25">
      <c r="A13" s="137">
        <f>'Justificatif décompte RHT'!A18</f>
        <v>3</v>
      </c>
      <c r="B13" s="138" t="str">
        <f>IF('Justificatif décompte RHT'!B18="","",'Justificatif décompte RHT'!B18)</f>
        <v/>
      </c>
      <c r="C13" s="138" t="str">
        <f>IF('Justificatif décompte RHT'!C18="","",'Justificatif décompte RHT'!C18)</f>
        <v/>
      </c>
      <c r="D13" s="138" t="str">
        <f>IF('Justificatif décompte RHT'!D18="","",'Justificatif décompte RHT'!D18)</f>
        <v/>
      </c>
      <c r="E13" s="139" t="str">
        <f>IF('Justificatif décompte RHT'!E18="","",'Justificatif décompte RHT'!E18)</f>
        <v/>
      </c>
      <c r="F13" s="143" t="str">
        <f>'Justificatif décompte RHT'!N18</f>
        <v/>
      </c>
      <c r="G13" s="141" t="str">
        <f>'Justificatif décompte RHT'!I18</f>
        <v/>
      </c>
      <c r="H13" s="144" t="str">
        <f t="shared" si="1"/>
        <v/>
      </c>
      <c r="I13" s="145" t="str">
        <f t="shared" si="0"/>
        <v/>
      </c>
      <c r="J13" s="144" t="str">
        <f>IF(ISERROR(('Justificatif décompte RHT'!J18+'Justificatif décompte RHT'!K18*'Justificatif décompte RHT'!F18)*G13),"",('Justificatif décompte RHT'!J18+'Justificatif décompte RHT'!K18*'Justificatif décompte RHT'!F18)*G13)</f>
        <v/>
      </c>
      <c r="K13" s="145" t="str">
        <f t="shared" si="2"/>
        <v/>
      </c>
    </row>
    <row r="14" spans="1:11" x14ac:dyDescent="0.25">
      <c r="A14" s="137">
        <f>'Justificatif décompte RHT'!A19</f>
        <v>4</v>
      </c>
      <c r="B14" s="138" t="str">
        <f>IF('Justificatif décompte RHT'!B19="","",'Justificatif décompte RHT'!B19)</f>
        <v/>
      </c>
      <c r="C14" s="138" t="str">
        <f>IF('Justificatif décompte RHT'!C19="","",'Justificatif décompte RHT'!C19)</f>
        <v/>
      </c>
      <c r="D14" s="138" t="str">
        <f>IF('Justificatif décompte RHT'!D19="","",'Justificatif décompte RHT'!D19)</f>
        <v/>
      </c>
      <c r="E14" s="139" t="str">
        <f>IF('Justificatif décompte RHT'!E19="","",'Justificatif décompte RHT'!E19)</f>
        <v/>
      </c>
      <c r="F14" s="143" t="str">
        <f>'Justificatif décompte RHT'!N19</f>
        <v/>
      </c>
      <c r="G14" s="141" t="str">
        <f>'Justificatif décompte RHT'!I19</f>
        <v/>
      </c>
      <c r="H14" s="144" t="str">
        <f t="shared" si="1"/>
        <v/>
      </c>
      <c r="I14" s="145" t="str">
        <f t="shared" si="0"/>
        <v/>
      </c>
      <c r="J14" s="144" t="str">
        <f>IF(ISERROR(('Justificatif décompte RHT'!J19+'Justificatif décompte RHT'!K19*'Justificatif décompte RHT'!F19)*G14),"",('Justificatif décompte RHT'!J19+'Justificatif décompte RHT'!K19*'Justificatif décompte RHT'!F19)*G14)</f>
        <v/>
      </c>
      <c r="K14" s="145" t="str">
        <f t="shared" si="2"/>
        <v/>
      </c>
    </row>
    <row r="15" spans="1:11" x14ac:dyDescent="0.25">
      <c r="A15" s="137">
        <f>'Justificatif décompte RHT'!A20</f>
        <v>5</v>
      </c>
      <c r="B15" s="138" t="str">
        <f>IF('Justificatif décompte RHT'!B20="","",'Justificatif décompte RHT'!B20)</f>
        <v/>
      </c>
      <c r="C15" s="138" t="str">
        <f>IF('Justificatif décompte RHT'!C20="","",'Justificatif décompte RHT'!C20)</f>
        <v/>
      </c>
      <c r="D15" s="138" t="str">
        <f>IF('Justificatif décompte RHT'!D20="","",'Justificatif décompte RHT'!D20)</f>
        <v/>
      </c>
      <c r="E15" s="139" t="str">
        <f>IF('Justificatif décompte RHT'!E20="","",'Justificatif décompte RHT'!E20)</f>
        <v/>
      </c>
      <c r="F15" s="143" t="str">
        <f>'Justificatif décompte RHT'!N20</f>
        <v/>
      </c>
      <c r="G15" s="141" t="str">
        <f>'Justificatif décompte RHT'!I20</f>
        <v/>
      </c>
      <c r="H15" s="144" t="str">
        <f t="shared" si="1"/>
        <v/>
      </c>
      <c r="I15" s="145" t="str">
        <f t="shared" si="0"/>
        <v/>
      </c>
      <c r="J15" s="144" t="str">
        <f>IF(ISERROR(('Justificatif décompte RHT'!J20+'Justificatif décompte RHT'!K20*'Justificatif décompte RHT'!F20)*G15),"",('Justificatif décompte RHT'!J20+'Justificatif décompte RHT'!K20*'Justificatif décompte RHT'!F20)*G15)</f>
        <v/>
      </c>
      <c r="K15" s="145" t="str">
        <f t="shared" si="2"/>
        <v/>
      </c>
    </row>
    <row r="16" spans="1:11" x14ac:dyDescent="0.25">
      <c r="A16" s="137">
        <f>'Justificatif décompte RHT'!A21</f>
        <v>6</v>
      </c>
      <c r="B16" s="138" t="str">
        <f>IF('Justificatif décompte RHT'!B21="","",'Justificatif décompte RHT'!B21)</f>
        <v/>
      </c>
      <c r="C16" s="138" t="str">
        <f>IF('Justificatif décompte RHT'!C21="","",'Justificatif décompte RHT'!C21)</f>
        <v/>
      </c>
      <c r="D16" s="138" t="str">
        <f>IF('Justificatif décompte RHT'!D21="","",'Justificatif décompte RHT'!D21)</f>
        <v/>
      </c>
      <c r="E16" s="139" t="str">
        <f>IF('Justificatif décompte RHT'!E21="","",'Justificatif décompte RHT'!E21)</f>
        <v/>
      </c>
      <c r="F16" s="143" t="str">
        <f>'Justificatif décompte RHT'!N21</f>
        <v/>
      </c>
      <c r="G16" s="141" t="str">
        <f>'Justificatif décompte RHT'!I21</f>
        <v/>
      </c>
      <c r="H16" s="144" t="str">
        <f t="shared" si="1"/>
        <v/>
      </c>
      <c r="I16" s="145" t="str">
        <f t="shared" si="0"/>
        <v/>
      </c>
      <c r="J16" s="144" t="str">
        <f>IF(ISERROR(('Justificatif décompte RHT'!J21+'Justificatif décompte RHT'!K21*'Justificatif décompte RHT'!F21)*G16),"",('Justificatif décompte RHT'!J21+'Justificatif décompte RHT'!K21*'Justificatif décompte RHT'!F21)*G16)</f>
        <v/>
      </c>
      <c r="K16" s="145" t="str">
        <f t="shared" si="2"/>
        <v/>
      </c>
    </row>
    <row r="17" spans="1:11" x14ac:dyDescent="0.25">
      <c r="A17" s="137">
        <f>'Justificatif décompte RHT'!A22</f>
        <v>7</v>
      </c>
      <c r="B17" s="138" t="str">
        <f>IF('Justificatif décompte RHT'!B22="","",'Justificatif décompte RHT'!B22)</f>
        <v/>
      </c>
      <c r="C17" s="138" t="str">
        <f>IF('Justificatif décompte RHT'!C22="","",'Justificatif décompte RHT'!C22)</f>
        <v/>
      </c>
      <c r="D17" s="138" t="str">
        <f>IF('Justificatif décompte RHT'!D22="","",'Justificatif décompte RHT'!D22)</f>
        <v/>
      </c>
      <c r="E17" s="139" t="str">
        <f>IF('Justificatif décompte RHT'!E22="","",'Justificatif décompte RHT'!E22)</f>
        <v/>
      </c>
      <c r="F17" s="143" t="str">
        <f>'Justificatif décompte RHT'!N22</f>
        <v/>
      </c>
      <c r="G17" s="141" t="str">
        <f>'Justificatif décompte RHT'!I22</f>
        <v/>
      </c>
      <c r="H17" s="144" t="str">
        <f t="shared" si="1"/>
        <v/>
      </c>
      <c r="I17" s="145" t="str">
        <f t="shared" si="0"/>
        <v/>
      </c>
      <c r="J17" s="144" t="str">
        <f>IF(ISERROR(('Justificatif décompte RHT'!J22+'Justificatif décompte RHT'!K22*'Justificatif décompte RHT'!F22)*G17),"",('Justificatif décompte RHT'!J22+'Justificatif décompte RHT'!K22*'Justificatif décompte RHT'!F22)*G17)</f>
        <v/>
      </c>
      <c r="K17" s="145" t="str">
        <f t="shared" si="2"/>
        <v/>
      </c>
    </row>
    <row r="18" spans="1:11" x14ac:dyDescent="0.25">
      <c r="A18" s="137">
        <f>'Justificatif décompte RHT'!A23</f>
        <v>8</v>
      </c>
      <c r="B18" s="138" t="str">
        <f>IF('Justificatif décompte RHT'!B23="","",'Justificatif décompte RHT'!B23)</f>
        <v/>
      </c>
      <c r="C18" s="138" t="str">
        <f>IF('Justificatif décompte RHT'!C23="","",'Justificatif décompte RHT'!C23)</f>
        <v/>
      </c>
      <c r="D18" s="138" t="str">
        <f>IF('Justificatif décompte RHT'!D23="","",'Justificatif décompte RHT'!D23)</f>
        <v/>
      </c>
      <c r="E18" s="139" t="str">
        <f>IF('Justificatif décompte RHT'!E23="","",'Justificatif décompte RHT'!E23)</f>
        <v/>
      </c>
      <c r="F18" s="143" t="str">
        <f>'Justificatif décompte RHT'!N23</f>
        <v/>
      </c>
      <c r="G18" s="141" t="str">
        <f>'Justificatif décompte RHT'!I23</f>
        <v/>
      </c>
      <c r="H18" s="144" t="str">
        <f t="shared" si="1"/>
        <v/>
      </c>
      <c r="I18" s="145" t="str">
        <f t="shared" si="0"/>
        <v/>
      </c>
      <c r="J18" s="144" t="str">
        <f>IF(ISERROR(('Justificatif décompte RHT'!J23+'Justificatif décompte RHT'!K23*'Justificatif décompte RHT'!F23)*G18),"",('Justificatif décompte RHT'!J23+'Justificatif décompte RHT'!K23*'Justificatif décompte RHT'!F23)*G18)</f>
        <v/>
      </c>
      <c r="K18" s="145" t="str">
        <f t="shared" si="2"/>
        <v/>
      </c>
    </row>
    <row r="19" spans="1:11" x14ac:dyDescent="0.25">
      <c r="A19" s="137">
        <f>'Justificatif décompte RHT'!A24</f>
        <v>9</v>
      </c>
      <c r="B19" s="138" t="str">
        <f>IF('Justificatif décompte RHT'!B24="","",'Justificatif décompte RHT'!B24)</f>
        <v/>
      </c>
      <c r="C19" s="138" t="str">
        <f>IF('Justificatif décompte RHT'!C24="","",'Justificatif décompte RHT'!C24)</f>
        <v/>
      </c>
      <c r="D19" s="138" t="str">
        <f>IF('Justificatif décompte RHT'!D24="","",'Justificatif décompte RHT'!D24)</f>
        <v/>
      </c>
      <c r="E19" s="139" t="str">
        <f>IF('Justificatif décompte RHT'!E24="","",'Justificatif décompte RHT'!E24)</f>
        <v/>
      </c>
      <c r="F19" s="143" t="str">
        <f>'Justificatif décompte RHT'!N24</f>
        <v/>
      </c>
      <c r="G19" s="141" t="str">
        <f>'Justificatif décompte RHT'!I24</f>
        <v/>
      </c>
      <c r="H19" s="144" t="str">
        <f t="shared" si="1"/>
        <v/>
      </c>
      <c r="I19" s="145" t="str">
        <f t="shared" si="0"/>
        <v/>
      </c>
      <c r="J19" s="144" t="str">
        <f>IF(ISERROR(('Justificatif décompte RHT'!J24+'Justificatif décompte RHT'!K24*'Justificatif décompte RHT'!F24)*G19),"",('Justificatif décompte RHT'!J24+'Justificatif décompte RHT'!K24*'Justificatif décompte RHT'!F24)*G19)</f>
        <v/>
      </c>
      <c r="K19" s="145" t="str">
        <f t="shared" si="2"/>
        <v/>
      </c>
    </row>
    <row r="20" spans="1:11" x14ac:dyDescent="0.25">
      <c r="A20" s="137">
        <f>'Justificatif décompte RHT'!A25</f>
        <v>10</v>
      </c>
      <c r="B20" s="138" t="str">
        <f>IF('Justificatif décompte RHT'!B25="","",'Justificatif décompte RHT'!B25)</f>
        <v/>
      </c>
      <c r="C20" s="138" t="str">
        <f>IF('Justificatif décompte RHT'!C25="","",'Justificatif décompte RHT'!C25)</f>
        <v/>
      </c>
      <c r="D20" s="138" t="str">
        <f>IF('Justificatif décompte RHT'!D25="","",'Justificatif décompte RHT'!D25)</f>
        <v/>
      </c>
      <c r="E20" s="139" t="str">
        <f>IF('Justificatif décompte RHT'!E25="","",'Justificatif décompte RHT'!E25)</f>
        <v/>
      </c>
      <c r="F20" s="143" t="str">
        <f>'Justificatif décompte RHT'!N25</f>
        <v/>
      </c>
      <c r="G20" s="141" t="str">
        <f>'Justificatif décompte RHT'!I25</f>
        <v/>
      </c>
      <c r="H20" s="144" t="str">
        <f t="shared" si="1"/>
        <v/>
      </c>
      <c r="I20" s="145" t="str">
        <f t="shared" si="0"/>
        <v/>
      </c>
      <c r="J20" s="144" t="str">
        <f>IF(ISERROR(('Justificatif décompte RHT'!J25+'Justificatif décompte RHT'!K25*'Justificatif décompte RHT'!F25)*G20),"",('Justificatif décompte RHT'!J25+'Justificatif décompte RHT'!K25*'Justificatif décompte RHT'!F25)*G20)</f>
        <v/>
      </c>
      <c r="K20" s="145" t="str">
        <f t="shared" si="2"/>
        <v/>
      </c>
    </row>
    <row r="21" spans="1:11" x14ac:dyDescent="0.25">
      <c r="A21" s="137">
        <f>'Justificatif décompte RHT'!A26</f>
        <v>11</v>
      </c>
      <c r="B21" s="138" t="str">
        <f>IF('Justificatif décompte RHT'!B26="","",'Justificatif décompte RHT'!B26)</f>
        <v/>
      </c>
      <c r="C21" s="138" t="str">
        <f>IF('Justificatif décompte RHT'!C26="","",'Justificatif décompte RHT'!C26)</f>
        <v/>
      </c>
      <c r="D21" s="138" t="str">
        <f>IF('Justificatif décompte RHT'!D26="","",'Justificatif décompte RHT'!D26)</f>
        <v/>
      </c>
      <c r="E21" s="139" t="str">
        <f>IF('Justificatif décompte RHT'!E26="","",'Justificatif décompte RHT'!E26)</f>
        <v/>
      </c>
      <c r="F21" s="143" t="str">
        <f>'Justificatif décompte RHT'!N26</f>
        <v/>
      </c>
      <c r="G21" s="141" t="str">
        <f>'Justificatif décompte RHT'!I26</f>
        <v/>
      </c>
      <c r="H21" s="144" t="str">
        <f t="shared" si="1"/>
        <v/>
      </c>
      <c r="I21" s="145" t="str">
        <f t="shared" si="0"/>
        <v/>
      </c>
      <c r="J21" s="144" t="str">
        <f>IF(ISERROR(('Justificatif décompte RHT'!J26+'Justificatif décompte RHT'!K26*'Justificatif décompte RHT'!F26)*G21),"",('Justificatif décompte RHT'!J26+'Justificatif décompte RHT'!K26*'Justificatif décompte RHT'!F26)*G21)</f>
        <v/>
      </c>
      <c r="K21" s="145" t="str">
        <f t="shared" si="2"/>
        <v/>
      </c>
    </row>
    <row r="22" spans="1:11" x14ac:dyDescent="0.25">
      <c r="A22" s="137">
        <f>'Justificatif décompte RHT'!A27</f>
        <v>12</v>
      </c>
      <c r="B22" s="138" t="str">
        <f>IF('Justificatif décompte RHT'!B27="","",'Justificatif décompte RHT'!B27)</f>
        <v/>
      </c>
      <c r="C22" s="138" t="str">
        <f>IF('Justificatif décompte RHT'!C27="","",'Justificatif décompte RHT'!C27)</f>
        <v/>
      </c>
      <c r="D22" s="138" t="str">
        <f>IF('Justificatif décompte RHT'!D27="","",'Justificatif décompte RHT'!D27)</f>
        <v/>
      </c>
      <c r="E22" s="139" t="str">
        <f>IF('Justificatif décompte RHT'!E27="","",'Justificatif décompte RHT'!E27)</f>
        <v/>
      </c>
      <c r="F22" s="143" t="str">
        <f>'Justificatif décompte RHT'!N27</f>
        <v/>
      </c>
      <c r="G22" s="141" t="str">
        <f>'Justificatif décompte RHT'!I27</f>
        <v/>
      </c>
      <c r="H22" s="144" t="str">
        <f t="shared" si="1"/>
        <v/>
      </c>
      <c r="I22" s="145" t="str">
        <f t="shared" si="0"/>
        <v/>
      </c>
      <c r="J22" s="144" t="str">
        <f>IF(ISERROR(('Justificatif décompte RHT'!J27+'Justificatif décompte RHT'!K27*'Justificatif décompte RHT'!F27)*G22),"",('Justificatif décompte RHT'!J27+'Justificatif décompte RHT'!K27*'Justificatif décompte RHT'!F27)*G22)</f>
        <v/>
      </c>
      <c r="K22" s="145" t="str">
        <f t="shared" si="2"/>
        <v/>
      </c>
    </row>
    <row r="23" spans="1:11" x14ac:dyDescent="0.25">
      <c r="A23" s="137">
        <f>'Justificatif décompte RHT'!A28</f>
        <v>13</v>
      </c>
      <c r="B23" s="138" t="str">
        <f>IF('Justificatif décompte RHT'!B28="","",'Justificatif décompte RHT'!B28)</f>
        <v/>
      </c>
      <c r="C23" s="138" t="str">
        <f>IF('Justificatif décompte RHT'!C28="","",'Justificatif décompte RHT'!C28)</f>
        <v/>
      </c>
      <c r="D23" s="138" t="str">
        <f>IF('Justificatif décompte RHT'!D28="","",'Justificatif décompte RHT'!D28)</f>
        <v/>
      </c>
      <c r="E23" s="139" t="str">
        <f>IF('Justificatif décompte RHT'!E28="","",'Justificatif décompte RHT'!E28)</f>
        <v/>
      </c>
      <c r="F23" s="143" t="str">
        <f>'Justificatif décompte RHT'!N28</f>
        <v/>
      </c>
      <c r="G23" s="141" t="str">
        <f>'Justificatif décompte RHT'!I28</f>
        <v/>
      </c>
      <c r="H23" s="144" t="str">
        <f t="shared" si="1"/>
        <v/>
      </c>
      <c r="I23" s="145" t="str">
        <f t="shared" si="0"/>
        <v/>
      </c>
      <c r="J23" s="144" t="str">
        <f>IF(ISERROR(('Justificatif décompte RHT'!J28+'Justificatif décompte RHT'!K28*'Justificatif décompte RHT'!F28)*G23),"",('Justificatif décompte RHT'!J28+'Justificatif décompte RHT'!K28*'Justificatif décompte RHT'!F28)*G23)</f>
        <v/>
      </c>
      <c r="K23" s="145" t="str">
        <f t="shared" si="2"/>
        <v/>
      </c>
    </row>
    <row r="24" spans="1:11" x14ac:dyDescent="0.25">
      <c r="A24" s="137">
        <f>'Justificatif décompte RHT'!A29</f>
        <v>14</v>
      </c>
      <c r="B24" s="138" t="str">
        <f>IF('Justificatif décompte RHT'!B29="","",'Justificatif décompte RHT'!B29)</f>
        <v/>
      </c>
      <c r="C24" s="138" t="str">
        <f>IF('Justificatif décompte RHT'!C29="","",'Justificatif décompte RHT'!C29)</f>
        <v/>
      </c>
      <c r="D24" s="138" t="str">
        <f>IF('Justificatif décompte RHT'!D29="","",'Justificatif décompte RHT'!D29)</f>
        <v/>
      </c>
      <c r="E24" s="139" t="str">
        <f>IF('Justificatif décompte RHT'!E29="","",'Justificatif décompte RHT'!E29)</f>
        <v/>
      </c>
      <c r="F24" s="143" t="str">
        <f>'Justificatif décompte RHT'!N29</f>
        <v/>
      </c>
      <c r="G24" s="141" t="str">
        <f>'Justificatif décompte RHT'!I29</f>
        <v/>
      </c>
      <c r="H24" s="144" t="str">
        <f t="shared" si="1"/>
        <v/>
      </c>
      <c r="I24" s="145" t="str">
        <f t="shared" si="0"/>
        <v/>
      </c>
      <c r="J24" s="144" t="str">
        <f>IF(ISERROR(('Justificatif décompte RHT'!J29+'Justificatif décompte RHT'!K29*'Justificatif décompte RHT'!F29)*G24),"",('Justificatif décompte RHT'!J29+'Justificatif décompte RHT'!K29*'Justificatif décompte RHT'!F29)*G24)</f>
        <v/>
      </c>
      <c r="K24" s="145" t="str">
        <f t="shared" si="2"/>
        <v/>
      </c>
    </row>
    <row r="25" spans="1:11" x14ac:dyDescent="0.25">
      <c r="A25" s="137">
        <f>'Justificatif décompte RHT'!A30</f>
        <v>15</v>
      </c>
      <c r="B25" s="138" t="str">
        <f>IF('Justificatif décompte RHT'!B30="","",'Justificatif décompte RHT'!B30)</f>
        <v/>
      </c>
      <c r="C25" s="138" t="str">
        <f>IF('Justificatif décompte RHT'!C30="","",'Justificatif décompte RHT'!C30)</f>
        <v/>
      </c>
      <c r="D25" s="138" t="str">
        <f>IF('Justificatif décompte RHT'!D30="","",'Justificatif décompte RHT'!D30)</f>
        <v/>
      </c>
      <c r="E25" s="139" t="str">
        <f>IF('Justificatif décompte RHT'!E30="","",'Justificatif décompte RHT'!E30)</f>
        <v/>
      </c>
      <c r="F25" s="143" t="str">
        <f>'Justificatif décompte RHT'!N30</f>
        <v/>
      </c>
      <c r="G25" s="141" t="str">
        <f>'Justificatif décompte RHT'!I30</f>
        <v/>
      </c>
      <c r="H25" s="144" t="str">
        <f t="shared" si="1"/>
        <v/>
      </c>
      <c r="I25" s="145" t="str">
        <f t="shared" si="0"/>
        <v/>
      </c>
      <c r="J25" s="144" t="str">
        <f>IF(ISERROR(('Justificatif décompte RHT'!J30+'Justificatif décompte RHT'!K30*'Justificatif décompte RHT'!F30)*G25),"",('Justificatif décompte RHT'!J30+'Justificatif décompte RHT'!K30*'Justificatif décompte RHT'!F30)*G25)</f>
        <v/>
      </c>
      <c r="K25" s="145" t="str">
        <f t="shared" si="2"/>
        <v/>
      </c>
    </row>
    <row r="26" spans="1:11" x14ac:dyDescent="0.25">
      <c r="A26" s="137">
        <f>'Justificatif décompte RHT'!A31</f>
        <v>16</v>
      </c>
      <c r="B26" s="138" t="str">
        <f>IF('Justificatif décompte RHT'!B31="","",'Justificatif décompte RHT'!B31)</f>
        <v/>
      </c>
      <c r="C26" s="138" t="str">
        <f>IF('Justificatif décompte RHT'!C31="","",'Justificatif décompte RHT'!C31)</f>
        <v/>
      </c>
      <c r="D26" s="138" t="str">
        <f>IF('Justificatif décompte RHT'!D31="","",'Justificatif décompte RHT'!D31)</f>
        <v/>
      </c>
      <c r="E26" s="139" t="str">
        <f>IF('Justificatif décompte RHT'!E31="","",'Justificatif décompte RHT'!E31)</f>
        <v/>
      </c>
      <c r="F26" s="143" t="str">
        <f>'Justificatif décompte RHT'!N31</f>
        <v/>
      </c>
      <c r="G26" s="141" t="str">
        <f>'Justificatif décompte RHT'!I31</f>
        <v/>
      </c>
      <c r="H26" s="144" t="str">
        <f t="shared" si="1"/>
        <v/>
      </c>
      <c r="I26" s="145" t="str">
        <f t="shared" si="0"/>
        <v/>
      </c>
      <c r="J26" s="144" t="str">
        <f>IF(ISERROR(('Justificatif décompte RHT'!J31+'Justificatif décompte RHT'!K31*'Justificatif décompte RHT'!F31)*G26),"",('Justificatif décompte RHT'!J31+'Justificatif décompte RHT'!K31*'Justificatif décompte RHT'!F31)*G26)</f>
        <v/>
      </c>
      <c r="K26" s="145" t="str">
        <f t="shared" si="2"/>
        <v/>
      </c>
    </row>
    <row r="27" spans="1:11" x14ac:dyDescent="0.25">
      <c r="A27" s="137">
        <f>'Justificatif décompte RHT'!A32</f>
        <v>17</v>
      </c>
      <c r="B27" s="138" t="str">
        <f>IF('Justificatif décompte RHT'!B32="","",'Justificatif décompte RHT'!B32)</f>
        <v/>
      </c>
      <c r="C27" s="138" t="str">
        <f>IF('Justificatif décompte RHT'!C32="","",'Justificatif décompte RHT'!C32)</f>
        <v/>
      </c>
      <c r="D27" s="138" t="str">
        <f>IF('Justificatif décompte RHT'!D32="","",'Justificatif décompte RHT'!D32)</f>
        <v/>
      </c>
      <c r="E27" s="139" t="str">
        <f>IF('Justificatif décompte RHT'!E32="","",'Justificatif décompte RHT'!E32)</f>
        <v/>
      </c>
      <c r="F27" s="143" t="str">
        <f>'Justificatif décompte RHT'!N32</f>
        <v/>
      </c>
      <c r="G27" s="141" t="str">
        <f>'Justificatif décompte RHT'!I32</f>
        <v/>
      </c>
      <c r="H27" s="144" t="str">
        <f t="shared" si="1"/>
        <v/>
      </c>
      <c r="I27" s="145" t="str">
        <f t="shared" si="0"/>
        <v/>
      </c>
      <c r="J27" s="144" t="str">
        <f>IF(ISERROR(('Justificatif décompte RHT'!J32+'Justificatif décompte RHT'!K32*'Justificatif décompte RHT'!F32)*G27),"",('Justificatif décompte RHT'!J32+'Justificatif décompte RHT'!K32*'Justificatif décompte RHT'!F32)*G27)</f>
        <v/>
      </c>
      <c r="K27" s="145" t="str">
        <f t="shared" si="2"/>
        <v/>
      </c>
    </row>
    <row r="28" spans="1:11" x14ac:dyDescent="0.25">
      <c r="A28" s="137">
        <f>'Justificatif décompte RHT'!A33</f>
        <v>18</v>
      </c>
      <c r="B28" s="138" t="str">
        <f>IF('Justificatif décompte RHT'!B33="","",'Justificatif décompte RHT'!B33)</f>
        <v/>
      </c>
      <c r="C28" s="138" t="str">
        <f>IF('Justificatif décompte RHT'!C33="","",'Justificatif décompte RHT'!C33)</f>
        <v/>
      </c>
      <c r="D28" s="138" t="str">
        <f>IF('Justificatif décompte RHT'!D33="","",'Justificatif décompte RHT'!D33)</f>
        <v/>
      </c>
      <c r="E28" s="139" t="str">
        <f>IF('Justificatif décompte RHT'!E33="","",'Justificatif décompte RHT'!E33)</f>
        <v/>
      </c>
      <c r="F28" s="143" t="str">
        <f>'Justificatif décompte RHT'!N33</f>
        <v/>
      </c>
      <c r="G28" s="141" t="str">
        <f>'Justificatif décompte RHT'!I33</f>
        <v/>
      </c>
      <c r="H28" s="144" t="str">
        <f t="shared" si="1"/>
        <v/>
      </c>
      <c r="I28" s="145" t="str">
        <f t="shared" si="0"/>
        <v/>
      </c>
      <c r="J28" s="144" t="str">
        <f>IF(ISERROR(('Justificatif décompte RHT'!J33+'Justificatif décompte RHT'!K33*'Justificatif décompte RHT'!F33)*G28),"",('Justificatif décompte RHT'!J33+'Justificatif décompte RHT'!K33*'Justificatif décompte RHT'!F33)*G28)</f>
        <v/>
      </c>
      <c r="K28" s="145" t="str">
        <f t="shared" si="2"/>
        <v/>
      </c>
    </row>
    <row r="29" spans="1:11" x14ac:dyDescent="0.25">
      <c r="A29" s="137">
        <f>'Justificatif décompte RHT'!A34</f>
        <v>19</v>
      </c>
      <c r="B29" s="138" t="str">
        <f>IF('Justificatif décompte RHT'!B34="","",'Justificatif décompte RHT'!B34)</f>
        <v/>
      </c>
      <c r="C29" s="138" t="str">
        <f>IF('Justificatif décompte RHT'!C34="","",'Justificatif décompte RHT'!C34)</f>
        <v/>
      </c>
      <c r="D29" s="138" t="str">
        <f>IF('Justificatif décompte RHT'!D34="","",'Justificatif décompte RHT'!D34)</f>
        <v/>
      </c>
      <c r="E29" s="139" t="str">
        <f>IF('Justificatif décompte RHT'!E34="","",'Justificatif décompte RHT'!E34)</f>
        <v/>
      </c>
      <c r="F29" s="143" t="str">
        <f>'Justificatif décompte RHT'!N34</f>
        <v/>
      </c>
      <c r="G29" s="141" t="str">
        <f>'Justificatif décompte RHT'!I34</f>
        <v/>
      </c>
      <c r="H29" s="144" t="str">
        <f t="shared" si="1"/>
        <v/>
      </c>
      <c r="I29" s="145" t="str">
        <f t="shared" si="0"/>
        <v/>
      </c>
      <c r="J29" s="144" t="str">
        <f>IF(ISERROR(('Justificatif décompte RHT'!J34+'Justificatif décompte RHT'!K34*'Justificatif décompte RHT'!F34)*G29),"",('Justificatif décompte RHT'!J34+'Justificatif décompte RHT'!K34*'Justificatif décompte RHT'!F34)*G29)</f>
        <v/>
      </c>
      <c r="K29" s="145" t="str">
        <f t="shared" si="2"/>
        <v/>
      </c>
    </row>
    <row r="30" spans="1:11" x14ac:dyDescent="0.25">
      <c r="A30" s="137">
        <f>'Justificatif décompte RHT'!A35</f>
        <v>20</v>
      </c>
      <c r="B30" s="138" t="str">
        <f>IF('Justificatif décompte RHT'!B35="","",'Justificatif décompte RHT'!B35)</f>
        <v/>
      </c>
      <c r="C30" s="138" t="str">
        <f>IF('Justificatif décompte RHT'!C35="","",'Justificatif décompte RHT'!C35)</f>
        <v/>
      </c>
      <c r="D30" s="138" t="str">
        <f>IF('Justificatif décompte RHT'!D35="","",'Justificatif décompte RHT'!D35)</f>
        <v/>
      </c>
      <c r="E30" s="139" t="str">
        <f>IF('Justificatif décompte RHT'!E35="","",'Justificatif décompte RHT'!E35)</f>
        <v/>
      </c>
      <c r="F30" s="143" t="str">
        <f>'Justificatif décompte RHT'!N35</f>
        <v/>
      </c>
      <c r="G30" s="141" t="str">
        <f>'Justificatif décompte RHT'!I35</f>
        <v/>
      </c>
      <c r="H30" s="144" t="str">
        <f t="shared" si="1"/>
        <v/>
      </c>
      <c r="I30" s="145" t="str">
        <f t="shared" si="0"/>
        <v/>
      </c>
      <c r="J30" s="144" t="str">
        <f>IF(ISERROR(('Justificatif décompte RHT'!J35+'Justificatif décompte RHT'!K35*'Justificatif décompte RHT'!F35)*G30),"",('Justificatif décompte RHT'!J35+'Justificatif décompte RHT'!K35*'Justificatif décompte RHT'!F35)*G30)</f>
        <v/>
      </c>
      <c r="K30" s="145" t="str">
        <f t="shared" si="2"/>
        <v/>
      </c>
    </row>
    <row r="31" spans="1:11" x14ac:dyDescent="0.25">
      <c r="A31" s="137">
        <f>'Justificatif décompte RHT'!A36</f>
        <v>21</v>
      </c>
      <c r="B31" s="138" t="str">
        <f>IF('Justificatif décompte RHT'!B36="","",'Justificatif décompte RHT'!B36)</f>
        <v/>
      </c>
      <c r="C31" s="138" t="str">
        <f>IF('Justificatif décompte RHT'!C36="","",'Justificatif décompte RHT'!C36)</f>
        <v/>
      </c>
      <c r="D31" s="138" t="str">
        <f>IF('Justificatif décompte RHT'!D36="","",'Justificatif décompte RHT'!D36)</f>
        <v/>
      </c>
      <c r="E31" s="139" t="str">
        <f>IF('Justificatif décompte RHT'!E36="","",'Justificatif décompte RHT'!E36)</f>
        <v/>
      </c>
      <c r="F31" s="143" t="str">
        <f>'Justificatif décompte RHT'!N36</f>
        <v/>
      </c>
      <c r="G31" s="141" t="str">
        <f>'Justificatif décompte RHT'!I36</f>
        <v/>
      </c>
      <c r="H31" s="144" t="str">
        <f t="shared" si="1"/>
        <v/>
      </c>
      <c r="I31" s="145" t="str">
        <f t="shared" si="0"/>
        <v/>
      </c>
      <c r="J31" s="144" t="str">
        <f>IF(ISERROR(('Justificatif décompte RHT'!J36+'Justificatif décompte RHT'!K36*'Justificatif décompte RHT'!F36)*G31),"",('Justificatif décompte RHT'!J36+'Justificatif décompte RHT'!K36*'Justificatif décompte RHT'!F36)*G31)</f>
        <v/>
      </c>
      <c r="K31" s="145" t="str">
        <f t="shared" si="2"/>
        <v/>
      </c>
    </row>
    <row r="32" spans="1:11" x14ac:dyDescent="0.25">
      <c r="A32" s="137">
        <f>'Justificatif décompte RHT'!A37</f>
        <v>22</v>
      </c>
      <c r="B32" s="138" t="str">
        <f>IF('Justificatif décompte RHT'!B37="","",'Justificatif décompte RHT'!B37)</f>
        <v/>
      </c>
      <c r="C32" s="138" t="str">
        <f>IF('Justificatif décompte RHT'!C37="","",'Justificatif décompte RHT'!C37)</f>
        <v/>
      </c>
      <c r="D32" s="138" t="str">
        <f>IF('Justificatif décompte RHT'!D37="","",'Justificatif décompte RHT'!D37)</f>
        <v/>
      </c>
      <c r="E32" s="139" t="str">
        <f>IF('Justificatif décompte RHT'!E37="","",'Justificatif décompte RHT'!E37)</f>
        <v/>
      </c>
      <c r="F32" s="143" t="str">
        <f>'Justificatif décompte RHT'!N37</f>
        <v/>
      </c>
      <c r="G32" s="141" t="str">
        <f>'Justificatif décompte RHT'!I37</f>
        <v/>
      </c>
      <c r="H32" s="144" t="str">
        <f t="shared" si="1"/>
        <v/>
      </c>
      <c r="I32" s="145" t="str">
        <f t="shared" si="0"/>
        <v/>
      </c>
      <c r="J32" s="144" t="str">
        <f>IF(ISERROR(('Justificatif décompte RHT'!J37+'Justificatif décompte RHT'!K37*'Justificatif décompte RHT'!F37)*G32),"",('Justificatif décompte RHT'!J37+'Justificatif décompte RHT'!K37*'Justificatif décompte RHT'!F37)*G32)</f>
        <v/>
      </c>
      <c r="K32" s="145" t="str">
        <f t="shared" si="2"/>
        <v/>
      </c>
    </row>
    <row r="33" spans="1:11" x14ac:dyDescent="0.25">
      <c r="A33" s="137">
        <f>'Justificatif décompte RHT'!A38</f>
        <v>23</v>
      </c>
      <c r="B33" s="138" t="str">
        <f>IF('Justificatif décompte RHT'!B38="","",'Justificatif décompte RHT'!B38)</f>
        <v/>
      </c>
      <c r="C33" s="138" t="str">
        <f>IF('Justificatif décompte RHT'!C38="","",'Justificatif décompte RHT'!C38)</f>
        <v/>
      </c>
      <c r="D33" s="138" t="str">
        <f>IF('Justificatif décompte RHT'!D38="","",'Justificatif décompte RHT'!D38)</f>
        <v/>
      </c>
      <c r="E33" s="139" t="str">
        <f>IF('Justificatif décompte RHT'!E38="","",'Justificatif décompte RHT'!E38)</f>
        <v/>
      </c>
      <c r="F33" s="143" t="str">
        <f>'Justificatif décompte RHT'!N38</f>
        <v/>
      </c>
      <c r="G33" s="141" t="str">
        <f>'Justificatif décompte RHT'!I38</f>
        <v/>
      </c>
      <c r="H33" s="144" t="str">
        <f t="shared" si="1"/>
        <v/>
      </c>
      <c r="I33" s="145" t="str">
        <f t="shared" si="0"/>
        <v/>
      </c>
      <c r="J33" s="144" t="str">
        <f>IF(ISERROR(('Justificatif décompte RHT'!J38+'Justificatif décompte RHT'!K38*'Justificatif décompte RHT'!F38)*G33),"",('Justificatif décompte RHT'!J38+'Justificatif décompte RHT'!K38*'Justificatif décompte RHT'!F38)*G33)</f>
        <v/>
      </c>
      <c r="K33" s="145" t="str">
        <f t="shared" si="2"/>
        <v/>
      </c>
    </row>
    <row r="34" spans="1:11" x14ac:dyDescent="0.25">
      <c r="A34" s="137">
        <f>'Justificatif décompte RHT'!A39</f>
        <v>24</v>
      </c>
      <c r="B34" s="138" t="str">
        <f>IF('Justificatif décompte RHT'!B39="","",'Justificatif décompte RHT'!B39)</f>
        <v/>
      </c>
      <c r="C34" s="138" t="str">
        <f>IF('Justificatif décompte RHT'!C39="","",'Justificatif décompte RHT'!C39)</f>
        <v/>
      </c>
      <c r="D34" s="138" t="str">
        <f>IF('Justificatif décompte RHT'!D39="","",'Justificatif décompte RHT'!D39)</f>
        <v/>
      </c>
      <c r="E34" s="139" t="str">
        <f>IF('Justificatif décompte RHT'!E39="","",'Justificatif décompte RHT'!E39)</f>
        <v/>
      </c>
      <c r="F34" s="143" t="str">
        <f>'Justificatif décompte RHT'!N39</f>
        <v/>
      </c>
      <c r="G34" s="141" t="str">
        <f>'Justificatif décompte RHT'!I39</f>
        <v/>
      </c>
      <c r="H34" s="144" t="str">
        <f t="shared" si="1"/>
        <v/>
      </c>
      <c r="I34" s="145" t="str">
        <f t="shared" si="0"/>
        <v/>
      </c>
      <c r="J34" s="144" t="str">
        <f>IF(ISERROR(('Justificatif décompte RHT'!J39+'Justificatif décompte RHT'!K39*'Justificatif décompte RHT'!F39)*G34),"",('Justificatif décompte RHT'!J39+'Justificatif décompte RHT'!K39*'Justificatif décompte RHT'!F39)*G34)</f>
        <v/>
      </c>
      <c r="K34" s="145" t="str">
        <f t="shared" si="2"/>
        <v/>
      </c>
    </row>
    <row r="35" spans="1:11" x14ac:dyDescent="0.25">
      <c r="A35" s="137">
        <f>'Justificatif décompte RHT'!A40</f>
        <v>25</v>
      </c>
      <c r="B35" s="138" t="str">
        <f>IF('Justificatif décompte RHT'!B40="","",'Justificatif décompte RHT'!B40)</f>
        <v/>
      </c>
      <c r="C35" s="138" t="str">
        <f>IF('Justificatif décompte RHT'!C40="","",'Justificatif décompte RHT'!C40)</f>
        <v/>
      </c>
      <c r="D35" s="138" t="str">
        <f>IF('Justificatif décompte RHT'!D40="","",'Justificatif décompte RHT'!D40)</f>
        <v/>
      </c>
      <c r="E35" s="139" t="str">
        <f>IF('Justificatif décompte RHT'!E40="","",'Justificatif décompte RHT'!E40)</f>
        <v/>
      </c>
      <c r="F35" s="143" t="str">
        <f>'Justificatif décompte RHT'!N40</f>
        <v/>
      </c>
      <c r="G35" s="141" t="str">
        <f>'Justificatif décompte RHT'!I40</f>
        <v/>
      </c>
      <c r="H35" s="144" t="str">
        <f t="shared" si="1"/>
        <v/>
      </c>
      <c r="I35" s="145" t="str">
        <f t="shared" si="0"/>
        <v/>
      </c>
      <c r="J35" s="144" t="str">
        <f>IF(ISERROR(('Justificatif décompte RHT'!J40+'Justificatif décompte RHT'!K40*'Justificatif décompte RHT'!F40)*G35),"",('Justificatif décompte RHT'!J40+'Justificatif décompte RHT'!K40*'Justificatif décompte RHT'!F40)*G35)</f>
        <v/>
      </c>
      <c r="K35" s="145" t="str">
        <f t="shared" si="2"/>
        <v/>
      </c>
    </row>
    <row r="36" spans="1:11" x14ac:dyDescent="0.25">
      <c r="A36" s="137">
        <f>'Justificatif décompte RHT'!A41</f>
        <v>26</v>
      </c>
      <c r="B36" s="138" t="str">
        <f>IF('Justificatif décompte RHT'!B41="","",'Justificatif décompte RHT'!B41)</f>
        <v/>
      </c>
      <c r="C36" s="138" t="str">
        <f>IF('Justificatif décompte RHT'!C41="","",'Justificatif décompte RHT'!C41)</f>
        <v/>
      </c>
      <c r="D36" s="138" t="str">
        <f>IF('Justificatif décompte RHT'!D41="","",'Justificatif décompte RHT'!D41)</f>
        <v/>
      </c>
      <c r="E36" s="139" t="str">
        <f>IF('Justificatif décompte RHT'!E41="","",'Justificatif décompte RHT'!E41)</f>
        <v/>
      </c>
      <c r="F36" s="143" t="str">
        <f>'Justificatif décompte RHT'!N41</f>
        <v/>
      </c>
      <c r="G36" s="141" t="str">
        <f>'Justificatif décompte RHT'!I41</f>
        <v/>
      </c>
      <c r="H36" s="144" t="str">
        <f t="shared" si="1"/>
        <v/>
      </c>
      <c r="I36" s="145" t="str">
        <f t="shared" si="0"/>
        <v/>
      </c>
      <c r="J36" s="144" t="str">
        <f>IF(ISERROR(('Justificatif décompte RHT'!J41+'Justificatif décompte RHT'!K41*'Justificatif décompte RHT'!F41)*G36),"",('Justificatif décompte RHT'!J41+'Justificatif décompte RHT'!K41*'Justificatif décompte RHT'!F41)*G36)</f>
        <v/>
      </c>
      <c r="K36" s="145" t="str">
        <f t="shared" si="2"/>
        <v/>
      </c>
    </row>
    <row r="37" spans="1:11" x14ac:dyDescent="0.25">
      <c r="A37" s="137">
        <f>'Justificatif décompte RHT'!A42</f>
        <v>27</v>
      </c>
      <c r="B37" s="138" t="str">
        <f>IF('Justificatif décompte RHT'!B42="","",'Justificatif décompte RHT'!B42)</f>
        <v/>
      </c>
      <c r="C37" s="138" t="str">
        <f>IF('Justificatif décompte RHT'!C42="","",'Justificatif décompte RHT'!C42)</f>
        <v/>
      </c>
      <c r="D37" s="138" t="str">
        <f>IF('Justificatif décompte RHT'!D42="","",'Justificatif décompte RHT'!D42)</f>
        <v/>
      </c>
      <c r="E37" s="139" t="str">
        <f>IF('Justificatif décompte RHT'!E42="","",'Justificatif décompte RHT'!E42)</f>
        <v/>
      </c>
      <c r="F37" s="143" t="str">
        <f>'Justificatif décompte RHT'!N42</f>
        <v/>
      </c>
      <c r="G37" s="141" t="str">
        <f>'Justificatif décompte RHT'!I42</f>
        <v/>
      </c>
      <c r="H37" s="144" t="str">
        <f t="shared" si="1"/>
        <v/>
      </c>
      <c r="I37" s="145" t="str">
        <f t="shared" si="0"/>
        <v/>
      </c>
      <c r="J37" s="144" t="str">
        <f>IF(ISERROR(('Justificatif décompte RHT'!J42+'Justificatif décompte RHT'!K42*'Justificatif décompte RHT'!F42)*G37),"",('Justificatif décompte RHT'!J42+'Justificatif décompte RHT'!K42*'Justificatif décompte RHT'!F42)*G37)</f>
        <v/>
      </c>
      <c r="K37" s="145" t="str">
        <f t="shared" si="2"/>
        <v/>
      </c>
    </row>
    <row r="38" spans="1:11" ht="15.75" thickBot="1" x14ac:dyDescent="0.3">
      <c r="A38" s="137">
        <f>'Justificatif décompte RHT'!A43</f>
        <v>28</v>
      </c>
      <c r="B38" s="138" t="str">
        <f>IF('Justificatif décompte RHT'!B43="","",'Justificatif décompte RHT'!B43)</f>
        <v/>
      </c>
      <c r="C38" s="138" t="str">
        <f>IF('Justificatif décompte RHT'!C43="","",'Justificatif décompte RHT'!C43)</f>
        <v/>
      </c>
      <c r="D38" s="138" t="str">
        <f>IF('Justificatif décompte RHT'!D43="","",'Justificatif décompte RHT'!D43)</f>
        <v/>
      </c>
      <c r="E38" s="139" t="str">
        <f>IF('Justificatif décompte RHT'!E43="","",'Justificatif décompte RHT'!E43)</f>
        <v/>
      </c>
      <c r="F38" s="143" t="str">
        <f>'Justificatif décompte RHT'!N43</f>
        <v/>
      </c>
      <c r="G38" s="141" t="str">
        <f>'Justificatif décompte RHT'!I43</f>
        <v/>
      </c>
      <c r="H38" s="144" t="str">
        <f t="shared" si="1"/>
        <v/>
      </c>
      <c r="I38" s="145" t="str">
        <f t="shared" si="0"/>
        <v/>
      </c>
      <c r="J38" s="144" t="str">
        <f>IF(ISERROR(('Justificatif décompte RHT'!J43+'Justificatif décompte RHT'!K43*'Justificatif décompte RHT'!F43)*G38),"",('Justificatif décompte RHT'!J43+'Justificatif décompte RHT'!K43*'Justificatif décompte RHT'!F43)*G38)</f>
        <v/>
      </c>
      <c r="K38" s="145" t="str">
        <f t="shared" si="2"/>
        <v/>
      </c>
    </row>
    <row r="39" spans="1:11" ht="16.5" customHeight="1" thickBot="1" x14ac:dyDescent="0.3">
      <c r="A39" s="44" t="s">
        <v>15</v>
      </c>
      <c r="B39" s="45"/>
      <c r="C39" s="46"/>
      <c r="D39" s="46"/>
      <c r="E39" s="48"/>
      <c r="F39" s="8">
        <f>SUM(F11:F38)</f>
        <v>0</v>
      </c>
      <c r="G39" s="47"/>
      <c r="H39" s="6">
        <f>SUM(H11:H38)</f>
        <v>0</v>
      </c>
      <c r="I39" s="7">
        <f>SUM(I11:I38)</f>
        <v>0</v>
      </c>
      <c r="J39" s="6">
        <f t="shared" ref="J39:K39" si="3">SUM(J11:J38)</f>
        <v>0</v>
      </c>
      <c r="K39" s="7">
        <f t="shared" si="3"/>
        <v>0</v>
      </c>
    </row>
    <row r="40" spans="1:11" ht="16.5" customHeight="1" thickTop="1" x14ac:dyDescent="0.25">
      <c r="A40" s="17"/>
      <c r="B40" s="17"/>
      <c r="C40" s="17"/>
      <c r="D40" s="53"/>
      <c r="E40" s="51"/>
      <c r="F40" s="51"/>
      <c r="G40" s="54"/>
      <c r="H40" s="13" t="s">
        <v>24</v>
      </c>
      <c r="I40" s="9">
        <f>INT((H39*6.375%)*20+0.5)/20</f>
        <v>0</v>
      </c>
      <c r="J40" s="17"/>
      <c r="K40" s="17"/>
    </row>
    <row r="41" spans="1:11" ht="16.5" customHeight="1" thickBot="1" x14ac:dyDescent="0.3">
      <c r="A41" s="17"/>
      <c r="B41" s="17"/>
      <c r="C41" s="17"/>
      <c r="D41" s="53"/>
      <c r="E41" s="51"/>
      <c r="F41" s="52"/>
      <c r="G41" s="52"/>
      <c r="H41" s="14" t="s">
        <v>21</v>
      </c>
      <c r="I41" s="10">
        <f>INT((I39+I40)*20+0.5)/20</f>
        <v>0</v>
      </c>
      <c r="J41" s="17"/>
      <c r="K41" s="17"/>
    </row>
    <row r="42" spans="1:11" ht="7.5" customHeight="1" thickTop="1" thickBot="1" x14ac:dyDescent="0.3">
      <c r="A42" s="17"/>
      <c r="B42" s="17"/>
      <c r="C42" s="17"/>
      <c r="D42" s="53"/>
      <c r="E42" s="51"/>
      <c r="F42" s="51"/>
      <c r="G42" s="51"/>
      <c r="H42" s="15"/>
      <c r="I42" s="51"/>
      <c r="J42" s="17"/>
      <c r="K42" s="17"/>
    </row>
    <row r="43" spans="1:11" ht="15.75" thickBot="1" x14ac:dyDescent="0.3">
      <c r="A43" s="17"/>
      <c r="B43" s="17"/>
      <c r="C43" s="17"/>
      <c r="D43" s="53"/>
      <c r="E43" s="51"/>
      <c r="F43" s="52"/>
      <c r="G43" s="52"/>
      <c r="H43" s="55" t="s">
        <v>22</v>
      </c>
      <c r="I43" s="16">
        <f>INT(((F39*-'Justificatif décompte RHT'!I44*0.8)+(F39*-'Justificatif décompte RHT'!I44*6.375%))*20+0.5)/20</f>
        <v>0</v>
      </c>
      <c r="J43" s="17"/>
      <c r="K43" s="17"/>
    </row>
    <row r="44" spans="1:11" ht="6" customHeight="1" thickBot="1" x14ac:dyDescent="0.3">
      <c r="A44" s="17"/>
      <c r="B44" s="17"/>
      <c r="C44" s="17"/>
      <c r="D44" s="17"/>
      <c r="E44" s="17"/>
      <c r="F44" s="50"/>
      <c r="G44" s="50"/>
      <c r="H44" s="50"/>
      <c r="I44" s="12"/>
      <c r="J44" s="17"/>
      <c r="K44" s="17"/>
    </row>
    <row r="45" spans="1:11" ht="15.75" thickBot="1" x14ac:dyDescent="0.3">
      <c r="A45" s="17"/>
      <c r="B45" s="17"/>
      <c r="C45" s="17"/>
      <c r="D45" s="17"/>
      <c r="E45" s="17"/>
      <c r="F45" s="50"/>
      <c r="G45" s="50"/>
      <c r="H45" s="49" t="s">
        <v>23</v>
      </c>
      <c r="I45" s="11">
        <f>I43-I41</f>
        <v>0</v>
      </c>
      <c r="J45" s="17"/>
      <c r="K45" s="17"/>
    </row>
  </sheetData>
  <sheetProtection sheet="1" objects="1" scenarios="1"/>
  <mergeCells count="2">
    <mergeCell ref="H6:I6"/>
    <mergeCell ref="J6:K6"/>
  </mergeCells>
  <pageMargins left="0.70866141732283472" right="0.70866141732283472" top="0.59055118110236227" bottom="0.59055118110236227" header="0.31496062992125984" footer="0.31496062992125984"/>
  <pageSetup paperSize="9" scale="72" orientation="landscape" horizontalDpi="4294967294"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Justificatif décompte RHT</vt:lpstr>
      <vt:lpstr>Calcul indemnités RHT à verser</vt:lpstr>
      <vt:lpstr>Feuil2</vt:lpstr>
      <vt:lpstr>'Calcul indemnités RHT à verser'!Zone_d_impression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Loic Bruttin</dc:creator>
  <cp:lastModifiedBy>Administrateur</cp:lastModifiedBy>
  <cp:lastPrinted>2020-03-26T10:25:05Z</cp:lastPrinted>
  <dcterms:created xsi:type="dcterms:W3CDTF">2020-03-23T16:09:03Z</dcterms:created>
  <dcterms:modified xsi:type="dcterms:W3CDTF">2020-03-26T18:59:53Z</dcterms:modified>
</cp:coreProperties>
</file>